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微信文件\WeChat Files\wxid_hduet0nhbb8r21\Files\"/>
    </mc:Choice>
  </mc:AlternateContent>
  <bookViews>
    <workbookView xWindow="0" yWindow="465" windowWidth="25605" windowHeight="14145" tabRatio="734"/>
  </bookViews>
  <sheets>
    <sheet name="U8Cloud软件模式全产品报价" sheetId="38" r:id="rId1"/>
    <sheet name="网银适配器报价" sheetId="46" r:id="rId2"/>
    <sheet name="条码适配PDA列表" sheetId="50" r:id="rId3"/>
    <sheet name="软件模式报价说明及示例" sheetId="48" r:id="rId4"/>
  </sheets>
  <definedNames>
    <definedName name="_Hlk112553749" localSheetId="0">U8Cloud软件模式全产品报价!#REF!</definedName>
    <definedName name="√" localSheetId="2">#REF!</definedName>
    <definedName name="√">#REF!</definedName>
    <definedName name="A0">U8Cloud软件模式全产品报价!#REF!</definedName>
    <definedName name="Group" localSheetId="2">#REF!</definedName>
    <definedName name="Group">#REF!</definedName>
    <definedName name="Status" localSheetId="2">#REF!</definedName>
    <definedName name="Status">#REF!</definedName>
    <definedName name="Types_of_Issues" localSheetId="2">#REF!</definedName>
    <definedName name="Types_of_Issues">#REF!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9" i="38" l="1"/>
  <c r="L10" i="38"/>
  <c r="L73" i="38"/>
  <c r="L49" i="38"/>
  <c r="L54" i="38"/>
  <c r="L57" i="38"/>
  <c r="L58" i="38"/>
  <c r="L59" i="38"/>
  <c r="L72" i="38"/>
  <c r="L74" i="38"/>
  <c r="L55" i="38"/>
  <c r="L60" i="38"/>
  <c r="L62" i="38"/>
  <c r="L63" i="38"/>
  <c r="L64" i="38"/>
  <c r="L65" i="38"/>
  <c r="L66" i="38"/>
  <c r="L68" i="38"/>
  <c r="L69" i="38"/>
  <c r="L70" i="38"/>
  <c r="L71" i="38"/>
  <c r="L75" i="38"/>
  <c r="E76" i="46"/>
  <c r="E77" i="46"/>
  <c r="E78" i="46"/>
  <c r="E79" i="46"/>
  <c r="E80" i="46"/>
  <c r="E81" i="46"/>
  <c r="E82" i="46"/>
  <c r="E83" i="46"/>
  <c r="E84" i="46"/>
  <c r="E85" i="46"/>
  <c r="E86" i="46"/>
  <c r="E87" i="46"/>
  <c r="E88" i="46"/>
  <c r="E89" i="46"/>
  <c r="E90" i="46"/>
  <c r="E91" i="46"/>
  <c r="E92" i="46"/>
  <c r="E93" i="46"/>
  <c r="E53" i="46"/>
  <c r="E54" i="46"/>
  <c r="E55" i="46"/>
  <c r="E56" i="46"/>
  <c r="E57" i="46"/>
  <c r="E58" i="46"/>
  <c r="E59" i="46"/>
  <c r="E60" i="46"/>
  <c r="E61" i="46"/>
  <c r="E62" i="46"/>
  <c r="E63" i="46"/>
  <c r="E64" i="46"/>
  <c r="E65" i="46"/>
  <c r="E66" i="46"/>
  <c r="E67" i="46"/>
  <c r="E68" i="46"/>
  <c r="E69" i="46"/>
  <c r="E70" i="46"/>
  <c r="E71" i="46"/>
  <c r="E72" i="46"/>
  <c r="E73" i="46"/>
  <c r="E74" i="46"/>
  <c r="E75" i="46"/>
  <c r="E35" i="46"/>
  <c r="E36" i="46"/>
  <c r="E37" i="46"/>
  <c r="E38" i="46"/>
  <c r="E39" i="46"/>
  <c r="E40" i="46"/>
  <c r="E41" i="46"/>
  <c r="E42" i="46"/>
  <c r="E43" i="46"/>
  <c r="E44" i="46"/>
  <c r="E45" i="46"/>
  <c r="E46" i="46"/>
  <c r="E47" i="46"/>
  <c r="E48" i="46"/>
  <c r="E49" i="46"/>
  <c r="E50" i="46"/>
  <c r="E51" i="46"/>
  <c r="E52" i="46"/>
  <c r="E29" i="46"/>
  <c r="E30" i="46"/>
  <c r="E31" i="46"/>
  <c r="E32" i="46"/>
  <c r="E33" i="46"/>
  <c r="E34" i="46"/>
  <c r="E5" i="46"/>
  <c r="E6" i="46"/>
  <c r="E7" i="46"/>
  <c r="E8" i="46"/>
  <c r="E9" i="46"/>
  <c r="E10" i="46"/>
  <c r="E11" i="46"/>
  <c r="E12" i="46"/>
  <c r="E13" i="46"/>
  <c r="E14" i="46"/>
  <c r="E15" i="46"/>
  <c r="E16" i="46"/>
  <c r="E17" i="46"/>
  <c r="E18" i="46"/>
  <c r="E19" i="46"/>
  <c r="E20" i="46"/>
  <c r="E21" i="46"/>
  <c r="E22" i="46"/>
  <c r="E23" i="46"/>
  <c r="E24" i="46"/>
  <c r="E25" i="46"/>
  <c r="E26" i="46"/>
  <c r="E27" i="46"/>
  <c r="E28" i="46"/>
  <c r="E4" i="46"/>
  <c r="L84" i="38"/>
  <c r="L85" i="38"/>
</calcChain>
</file>

<file path=xl/sharedStrings.xml><?xml version="1.0" encoding="utf-8"?>
<sst xmlns="http://schemas.openxmlformats.org/spreadsheetml/2006/main" count="473" uniqueCount="362">
  <si>
    <t>领域名称</t>
  </si>
  <si>
    <t>产品名称</t>
  </si>
  <si>
    <t>模块基础价格</t>
  </si>
  <si>
    <t>选择与否</t>
  </si>
  <si>
    <t>用户数</t>
  </si>
  <si>
    <t>价格</t>
  </si>
  <si>
    <t>购买约束说明</t>
  </si>
  <si>
    <t>Domain Name</t>
  </si>
  <si>
    <t>YES or No</t>
  </si>
  <si>
    <t>Price of Per-license</t>
  </si>
  <si>
    <t>Total License</t>
  </si>
  <si>
    <t>Price</t>
  </si>
  <si>
    <t>-</t>
  </si>
  <si>
    <t>总账</t>
  </si>
  <si>
    <t>现金管理</t>
  </si>
  <si>
    <t>应收管理</t>
  </si>
  <si>
    <t>应付管理</t>
  </si>
  <si>
    <t>固定资产</t>
  </si>
  <si>
    <t>存货核算</t>
  </si>
  <si>
    <t>采购管理</t>
  </si>
  <si>
    <t>库存管理</t>
  </si>
  <si>
    <t>销售管理</t>
  </si>
  <si>
    <t>合同管理</t>
  </si>
  <si>
    <t>内部交易</t>
  </si>
  <si>
    <t>销售价格</t>
  </si>
  <si>
    <t>销售信用</t>
  </si>
  <si>
    <t>组织机构管理</t>
  </si>
  <si>
    <t>人员信息管理</t>
  </si>
  <si>
    <t>人员变动管理</t>
  </si>
  <si>
    <t>人员合同管理</t>
  </si>
  <si>
    <t>HR综合报表</t>
  </si>
  <si>
    <t>福利管理</t>
  </si>
  <si>
    <t>报销管理</t>
  </si>
  <si>
    <t>费用预算</t>
  </si>
  <si>
    <t>合并报表</t>
  </si>
  <si>
    <t>资金结算</t>
  </si>
  <si>
    <t>银企直联</t>
  </si>
  <si>
    <t>银企直联模块需绑定网银适配器销售，网银适配器各银行接口报价请参见网银适配器报价；</t>
  </si>
  <si>
    <t>资金调度</t>
  </si>
  <si>
    <t>内部账户管理</t>
  </si>
  <si>
    <t>委外加工</t>
  </si>
  <si>
    <t>购销协同</t>
  </si>
  <si>
    <t>优质优价</t>
  </si>
  <si>
    <t>质量管理</t>
  </si>
  <si>
    <t>运输管理</t>
  </si>
  <si>
    <t>时间管理</t>
  </si>
  <si>
    <t xml:space="preserve">物料需求计划   </t>
  </si>
  <si>
    <t>排产管理</t>
  </si>
  <si>
    <t xml:space="preserve">生产订单管理   </t>
  </si>
  <si>
    <t>资产信息管理</t>
  </si>
  <si>
    <t>资产使用管理</t>
  </si>
  <si>
    <t>二次开发平台</t>
  </si>
  <si>
    <t>信息交换平台</t>
  </si>
  <si>
    <t>移动应用服务器</t>
  </si>
  <si>
    <t>移动审批</t>
  </si>
  <si>
    <t>个人信息</t>
  </si>
  <si>
    <t>工资+</t>
  </si>
  <si>
    <t>我的社保</t>
  </si>
  <si>
    <t>我的合同</t>
  </si>
  <si>
    <t>我的考勤</t>
  </si>
  <si>
    <t>移动签到</t>
  </si>
  <si>
    <t>U会员</t>
  </si>
  <si>
    <t>U订货</t>
  </si>
  <si>
    <t>友云采</t>
  </si>
  <si>
    <t>友报账</t>
  </si>
  <si>
    <t>电商通</t>
  </si>
  <si>
    <t>友空间</t>
  </si>
  <si>
    <t>友人才</t>
  </si>
  <si>
    <t>U8Cloud全产品报价</t>
  </si>
  <si>
    <t>Basic Price of Module</t>
  </si>
  <si>
    <t>网银适配器报价</t>
  </si>
  <si>
    <t>银行名称</t>
  </si>
  <si>
    <t>单价</t>
  </si>
  <si>
    <t>备注</t>
  </si>
  <si>
    <t>网银适配器</t>
  </si>
  <si>
    <t>北京银行</t>
  </si>
  <si>
    <t>交通银行</t>
  </si>
  <si>
    <t>中国银行</t>
  </si>
  <si>
    <t>光大银行</t>
  </si>
  <si>
    <t>兴业银行</t>
  </si>
  <si>
    <t>中信银行</t>
  </si>
  <si>
    <t>招商银行</t>
  </si>
  <si>
    <t>民生银行</t>
  </si>
  <si>
    <t>农业银行</t>
  </si>
  <si>
    <t>广发银行</t>
  </si>
  <si>
    <t>华夏银行</t>
  </si>
  <si>
    <t>中国工商银行</t>
  </si>
  <si>
    <t>日本瑞穗实业银行</t>
  </si>
  <si>
    <t>三菱东京日联银行</t>
  </si>
  <si>
    <t>日本全银</t>
  </si>
  <si>
    <t>上海浦东发展银行</t>
  </si>
  <si>
    <t>平安银行</t>
  </si>
  <si>
    <t>中国电力财务</t>
  </si>
  <si>
    <t>北京农村商业银行</t>
  </si>
  <si>
    <t>上海银行</t>
  </si>
  <si>
    <t>中国邮政储蓄</t>
  </si>
  <si>
    <t>徽商银行</t>
  </si>
  <si>
    <t>顺德信用社</t>
  </si>
  <si>
    <t>厦门商业银行</t>
  </si>
  <si>
    <t>天津银行</t>
  </si>
  <si>
    <t>重庆银行</t>
  </si>
  <si>
    <t>国家开发银行</t>
  </si>
  <si>
    <t>江苏银行</t>
  </si>
  <si>
    <t>上海农村商业银行</t>
  </si>
  <si>
    <t>吴江农商行</t>
  </si>
  <si>
    <t>澳门中国银行</t>
  </si>
  <si>
    <t>南京银行</t>
  </si>
  <si>
    <t>青海银行</t>
  </si>
  <si>
    <t>齐鲁银行</t>
  </si>
  <si>
    <t>渤海银行</t>
  </si>
  <si>
    <t>汇丰银行</t>
  </si>
  <si>
    <t>花旗银行</t>
  </si>
  <si>
    <t>青岛银行</t>
  </si>
  <si>
    <t>中银香港银行</t>
  </si>
  <si>
    <t>大华银行</t>
  </si>
  <si>
    <t>宁波银行</t>
  </si>
  <si>
    <t>东亚银行</t>
  </si>
  <si>
    <t>哈尔滨银行</t>
  </si>
  <si>
    <t>温州银行</t>
  </si>
  <si>
    <t>东莞银行</t>
  </si>
  <si>
    <t>建行cmp外币</t>
  </si>
  <si>
    <t>华润银行</t>
  </si>
  <si>
    <t>南海农商银行</t>
  </si>
  <si>
    <t>渣打银行</t>
  </si>
  <si>
    <t>青岛农商银行</t>
  </si>
  <si>
    <t>广州农商银行</t>
  </si>
  <si>
    <t>杭州银行</t>
  </si>
  <si>
    <t>贵阳银行</t>
  </si>
  <si>
    <t>华融湘江银行</t>
  </si>
  <si>
    <t>浙商银行</t>
  </si>
  <si>
    <t>云南农村信用社</t>
  </si>
  <si>
    <t>张家港银行</t>
  </si>
  <si>
    <t>通联支付</t>
  </si>
  <si>
    <t>保融支付</t>
  </si>
  <si>
    <t>盛京银行</t>
  </si>
  <si>
    <t>南昌银行</t>
  </si>
  <si>
    <t>北京农商行（新版）</t>
  </si>
  <si>
    <t>汉口银行</t>
  </si>
  <si>
    <t>莱商银行</t>
  </si>
  <si>
    <t>鹿城农商行</t>
  </si>
  <si>
    <t>星展银行</t>
  </si>
  <si>
    <t>兵工财务公司</t>
  </si>
  <si>
    <t>广西农村信用社</t>
  </si>
  <si>
    <t>长沙银行</t>
  </si>
  <si>
    <t>无锡农商行</t>
  </si>
  <si>
    <t>佛山农商行</t>
  </si>
  <si>
    <t>中铝财务公司</t>
  </si>
  <si>
    <t>河北银行</t>
  </si>
  <si>
    <t>北都农商行</t>
  </si>
  <si>
    <t>日照银行</t>
  </si>
  <si>
    <t>德州银行</t>
  </si>
  <si>
    <t>国机财务公司</t>
  </si>
  <si>
    <t>新疆农村信用社</t>
  </si>
  <si>
    <t>乌鲁木齐商业银行</t>
  </si>
  <si>
    <t>海南农商行</t>
  </si>
  <si>
    <t xml:space="preserve">宁夏农商行 </t>
  </si>
  <si>
    <t>新韩银行</t>
  </si>
  <si>
    <t>nc财企</t>
  </si>
  <si>
    <t>昆山农商</t>
  </si>
  <si>
    <t>西安银行</t>
  </si>
  <si>
    <t>新疆绿洲</t>
  </si>
  <si>
    <t>渣打苏州银行</t>
  </si>
  <si>
    <t>柳州银行</t>
  </si>
  <si>
    <t>江阴农商行</t>
  </si>
  <si>
    <t xml:space="preserve">报价说明：
</t>
    <phoneticPr fontId="33" type="noConversion"/>
  </si>
  <si>
    <t>接口区分专业版、普通版、推广版</t>
    <phoneticPr fontId="34" type="noConversion"/>
  </si>
  <si>
    <t>接口区分公网、专网</t>
    <phoneticPr fontId="33" type="noConversion"/>
  </si>
  <si>
    <t>1、上述为系统已支持的银行接口，如果客户需要连接不在上述范围内的其他银行接口，可以利用客户定制银行通过开发接口实现
2、客户定制银行，由于需要开发，开发费用另外议定
3、金额单位：元</t>
    <rPh sb="90" eb="91">
      <t>yuan</t>
    </rPh>
    <phoneticPr fontId="33" type="noConversion"/>
  </si>
  <si>
    <t>薪酬管理</t>
    <phoneticPr fontId="33" type="noConversion"/>
  </si>
  <si>
    <t>总账及固定资产多账簿</t>
    <rPh sb="0" eb="1">
      <t>cai'wu</t>
    </rPh>
    <rPh sb="2" eb="3">
      <t>ji</t>
    </rPh>
    <phoneticPr fontId="33" type="noConversion"/>
  </si>
  <si>
    <r>
      <t>需求管理</t>
    </r>
    <r>
      <rPr>
        <sz val="12"/>
        <rFont val="微软雅黑"/>
        <family val="2"/>
        <charset val="134"/>
      </rPr>
      <t xml:space="preserve">       </t>
    </r>
  </si>
  <si>
    <r>
      <t>主生产计划</t>
    </r>
    <r>
      <rPr>
        <sz val="12"/>
        <rFont val="微软雅黑"/>
        <family val="2"/>
        <charset val="134"/>
      </rPr>
      <t xml:space="preserve">     </t>
    </r>
  </si>
  <si>
    <t>制造成本管理</t>
    <phoneticPr fontId="33" type="noConversion"/>
  </si>
  <si>
    <t>-</t>
    <phoneticPr fontId="33" type="noConversion"/>
  </si>
  <si>
    <t>免费</t>
    <rPh sb="0" eb="1">
      <t>mian'fei</t>
    </rPh>
    <phoneticPr fontId="33" type="noConversion"/>
  </si>
  <si>
    <t>员工团队</t>
    <phoneticPr fontId="33" type="noConversion"/>
  </si>
  <si>
    <t>我的薪资</t>
    <phoneticPr fontId="33" type="noConversion"/>
  </si>
  <si>
    <t>阶梯</t>
    <phoneticPr fontId="33" type="noConversion"/>
  </si>
  <si>
    <t>ERP价格小计</t>
    <phoneticPr fontId="34" type="noConversion"/>
  </si>
  <si>
    <t>U8cloud服务包报价</t>
    <rPh sb="7" eb="8">
      <t>fu'wu'bao'jia</t>
    </rPh>
    <rPh sb="9" eb="10">
      <t>bao</t>
    </rPh>
    <phoneticPr fontId="33" type="noConversion"/>
  </si>
  <si>
    <t>每用户单价</t>
    <phoneticPr fontId="34" type="noConversion"/>
  </si>
  <si>
    <t>软件模式下，需要绑定U8cloud标准服务包，按照软件标准产品报价10%计算。不含移动。</t>
    <rPh sb="0" eb="1">
      <t>ruan'jian</t>
    </rPh>
    <rPh sb="39" eb="40">
      <t>bu'han'yi'dong</t>
    </rPh>
    <phoneticPr fontId="34" type="noConversion"/>
  </si>
  <si>
    <t>免费</t>
  </si>
  <si>
    <t>-</t>
    <phoneticPr fontId="33" type="noConversion"/>
  </si>
  <si>
    <t>接口区分老版、新版</t>
    <rPh sb="0" eb="1">
      <t>jie'kou'qu'fen</t>
    </rPh>
    <rPh sb="4" eb="5">
      <t>lao'ban</t>
    </rPh>
    <rPh sb="5" eb="6">
      <t>ban</t>
    </rPh>
    <rPh sb="7" eb="8">
      <t>xin'ban</t>
    </rPh>
    <phoneticPr fontId="34" type="noConversion"/>
  </si>
  <si>
    <t>使用方法：首先选择模块，然后直接输入模块组总用户许可数（注：每授权组的最低许可数为2），价格自动计算。</t>
    <rPh sb="22" eb="23">
      <t>yong'hu</t>
    </rPh>
    <phoneticPr fontId="33" type="noConversion"/>
  </si>
  <si>
    <t>电子签章回单</t>
    <phoneticPr fontId="34" type="noConversion"/>
  </si>
  <si>
    <t>”电子签章回单“是产品特性，不计并发许可；
购买此特性必须购买天威诚信CA产品；</t>
    <phoneticPr fontId="34" type="noConversion"/>
  </si>
  <si>
    <t>一、软件模式报价说明</t>
    <rPh sb="2" eb="3">
      <t>gogn'you'yun</t>
    </rPh>
    <phoneticPr fontId="33" type="noConversion"/>
  </si>
  <si>
    <t>三、软件模式计算方式</t>
    <rPh sb="2" eb="3">
      <t>jia'gou</t>
    </rPh>
    <rPh sb="4" eb="5">
      <t>gong'you'yun</t>
    </rPh>
    <rPh sb="7" eb="8">
      <t>zu'yong</t>
    </rPh>
    <rPh sb="9" eb="10">
      <t>fu'wu</t>
    </rPh>
    <phoneticPr fontId="33" type="noConversion"/>
  </si>
  <si>
    <t>软件报价 = 模块基础价格之和 + 注册用户单价 × 注册用户数</t>
    <phoneticPr fontId="33" type="noConversion"/>
  </si>
  <si>
    <t>方式2：新购——某客户需按注册用户模式购买1套U8cloud产品
 -企业建模平台，标准版
 -财务会计(总账、现金管理、应收管理、应付管理)5 个用户
 -供应链(采购管理、库存管理、销售管理)10个用户
 -生产制造(物料需求计划、生产订单)4个用户。
 -经理2个用户需要使用财务、供应链、制造查询。
     则需要购买用户数: 财务供应链人力分组下：5个用户+10用户+2用户=17个用户；制造分组4个用户+2个用户=6用户
     报价计算如下: 
     60000+[(50000+40000+25000+25000+70000+60000+70000)+ 7800*17]+[ (60000+80000)+11800×6]=400000+132600+140000+70800=743400</t>
    <phoneticPr fontId="33" type="noConversion"/>
  </si>
  <si>
    <t>方式1：新购——某客户需按注册用户模式购买1套U8cloud产品
 -企业建模平台；标准版；
 -财务会计(总账、现金管理、应收管理、应付管理)5 个用户
 -供应链(采购管理、库存管理、销售管理)10用户
     -需要购买15个用户(5个用户+10 用户),
     标准报价计算如下: 
     60000+(50000+40000+25000+25000+70000+60000+70000)+15*7800=400000+117000=517000</t>
    <phoneticPr fontId="33" type="noConversion"/>
  </si>
  <si>
    <t>接口区分重客、外联</t>
    <phoneticPr fontId="34" type="noConversion"/>
  </si>
  <si>
    <t>接口区分老版、新版</t>
    <rPh sb="0" eb="1">
      <t>jie'kou'qu'fen</t>
    </rPh>
    <rPh sb="4" eb="5">
      <t>lao'ban</t>
    </rPh>
    <rPh sb="7" eb="8">
      <t>xin'ban</t>
    </rPh>
    <phoneticPr fontId="34" type="noConversion"/>
  </si>
  <si>
    <t>英文版报价说明：英文版本价格在原产品报价基础上增加20%；</t>
    <phoneticPr fontId="34" type="noConversion"/>
  </si>
  <si>
    <t>Product Name</t>
    <phoneticPr fontId="34" type="noConversion"/>
  </si>
  <si>
    <t>企业建模平台
（标准版）</t>
    <rPh sb="0" eb="1">
      <t>biao'zhun'ban</t>
    </rPh>
    <phoneticPr fontId="33" type="noConversion"/>
  </si>
  <si>
    <t>Y</t>
    <phoneticPr fontId="33" type="noConversion"/>
  </si>
  <si>
    <t>Y</t>
    <phoneticPr fontId="33" type="noConversion"/>
  </si>
  <si>
    <t>N</t>
    <phoneticPr fontId="33" type="noConversion"/>
  </si>
  <si>
    <t>-</t>
    <phoneticPr fontId="33" type="noConversion"/>
  </si>
  <si>
    <t>供应链管理报表</t>
    <phoneticPr fontId="33" type="noConversion"/>
  </si>
  <si>
    <t>开放接口平台（OpenAPI）</t>
    <phoneticPr fontId="33" type="noConversion"/>
  </si>
  <si>
    <t>N</t>
    <phoneticPr fontId="33" type="noConversion"/>
  </si>
  <si>
    <t>移动报表</t>
    <phoneticPr fontId="33" type="noConversion"/>
  </si>
  <si>
    <t>-</t>
    <phoneticPr fontId="33" type="noConversion"/>
  </si>
  <si>
    <t>N</t>
    <phoneticPr fontId="33" type="noConversion"/>
  </si>
  <si>
    <t>税务云服务</t>
    <phoneticPr fontId="33" type="noConversion"/>
  </si>
  <si>
    <t xml:space="preserve">1、如选购采购管理模块，必须选购库存管理模块；
2、如选购销售管理模块，必须选购库存管理模块；
3、如选购内部交易模块，必须选购库存管理模块；
4、如选购销售价格模块，必须选购销售管理模块；
5、如选购销售信用模块，必须选购销售管理模块；
</t>
    <phoneticPr fontId="33" type="noConversion"/>
  </si>
  <si>
    <t>如选购生产制造的任一模块，均必须选购库存管理模块</t>
    <phoneticPr fontId="33" type="noConversion"/>
  </si>
  <si>
    <t>如选购委外加工模块，必须选购采购管理模块；</t>
    <phoneticPr fontId="33" type="noConversion"/>
  </si>
  <si>
    <t>必须选购采购管理、库存管理</t>
    <phoneticPr fontId="33" type="noConversion"/>
  </si>
  <si>
    <t>必须选购采购管理、销售管理</t>
    <phoneticPr fontId="33" type="noConversion"/>
  </si>
  <si>
    <t>必须选购采购管理、质量管理</t>
    <phoneticPr fontId="33" type="noConversion"/>
  </si>
  <si>
    <t>N</t>
    <phoneticPr fontId="34" type="noConversion"/>
  </si>
  <si>
    <r>
      <t xml:space="preserve">管理会计
</t>
    </r>
    <r>
      <rPr>
        <sz val="9"/>
        <rFont val="微软雅黑"/>
        <family val="2"/>
        <charset val="134"/>
      </rPr>
      <t>Managerial Accounting</t>
    </r>
    <rPh sb="0" eb="1">
      <t>guan'li'kuai'ji</t>
    </rPh>
    <phoneticPr fontId="33" type="noConversion"/>
  </si>
  <si>
    <r>
      <t xml:space="preserve">互联网云服务
</t>
    </r>
    <r>
      <rPr>
        <sz val="9"/>
        <rFont val="微软雅黑"/>
        <family val="2"/>
        <charset val="134"/>
      </rPr>
      <t>Internet-based Cloud Services</t>
    </r>
    <phoneticPr fontId="34" type="noConversion"/>
  </si>
  <si>
    <r>
      <t xml:space="preserve">企业建模平台
</t>
    </r>
    <r>
      <rPr>
        <sz val="8"/>
        <rFont val="微软雅黑"/>
        <family val="2"/>
        <charset val="134"/>
      </rPr>
      <t>Enterprise Modeling Platform</t>
    </r>
    <phoneticPr fontId="34" type="noConversion"/>
  </si>
  <si>
    <t>Standard Version</t>
  </si>
  <si>
    <t>General Ledger</t>
    <phoneticPr fontId="33" type="noConversion"/>
  </si>
  <si>
    <t>Cash Management</t>
    <phoneticPr fontId="33" type="noConversion"/>
  </si>
  <si>
    <t>A/R Management</t>
    <phoneticPr fontId="33" type="noConversion"/>
  </si>
  <si>
    <t>A/P Management</t>
    <phoneticPr fontId="33" type="noConversion"/>
  </si>
  <si>
    <t>Fixed Assets</t>
    <phoneticPr fontId="33" type="noConversion"/>
  </si>
  <si>
    <t>Inventory Accounting</t>
    <phoneticPr fontId="33" type="noConversion"/>
  </si>
  <si>
    <t>Enterprise Reports (iufo)</t>
    <phoneticPr fontId="33" type="noConversion"/>
  </si>
  <si>
    <t>Purchase Management</t>
    <phoneticPr fontId="33" type="noConversion"/>
  </si>
  <si>
    <t>Inventory Management</t>
    <phoneticPr fontId="33" type="noConversion"/>
  </si>
  <si>
    <t>Sales Management</t>
    <phoneticPr fontId="33" type="noConversion"/>
  </si>
  <si>
    <t>Contract Management</t>
    <phoneticPr fontId="33" type="noConversion"/>
  </si>
  <si>
    <t>Internal Transaction</t>
    <phoneticPr fontId="33" type="noConversion"/>
  </si>
  <si>
    <t>Sales Price</t>
    <phoneticPr fontId="33" type="noConversion"/>
  </si>
  <si>
    <t>Sales Credit</t>
    <phoneticPr fontId="33" type="noConversion"/>
  </si>
  <si>
    <r>
      <t xml:space="preserve">财务会计
</t>
    </r>
    <r>
      <rPr>
        <sz val="8"/>
        <rFont val="微软雅黑"/>
        <family val="2"/>
        <charset val="134"/>
      </rPr>
      <t>Financial Accounting</t>
    </r>
    <phoneticPr fontId="34" type="noConversion"/>
  </si>
  <si>
    <t>Organization Management</t>
    <phoneticPr fontId="33" type="noConversion"/>
  </si>
  <si>
    <t>Employee Info Management</t>
    <phoneticPr fontId="33" type="noConversion"/>
  </si>
  <si>
    <t>Employee Change Management</t>
    <phoneticPr fontId="33" type="noConversion"/>
  </si>
  <si>
    <t>Employee Contract Management</t>
    <phoneticPr fontId="33" type="noConversion"/>
  </si>
  <si>
    <t>HR Comprehensive Report</t>
    <phoneticPr fontId="33" type="noConversion"/>
  </si>
  <si>
    <t>Payroll Management</t>
    <phoneticPr fontId="33" type="noConversion"/>
  </si>
  <si>
    <t>Benefit Management</t>
    <phoneticPr fontId="33" type="noConversion"/>
  </si>
  <si>
    <r>
      <t xml:space="preserve">人力资源
</t>
    </r>
    <r>
      <rPr>
        <sz val="9"/>
        <rFont val="微软雅黑"/>
        <family val="2"/>
        <charset val="134"/>
      </rPr>
      <t>HR</t>
    </r>
    <phoneticPr fontId="34" type="noConversion"/>
  </si>
  <si>
    <r>
      <t xml:space="preserve">供应链
</t>
    </r>
    <r>
      <rPr>
        <sz val="8"/>
        <rFont val="微软雅黑"/>
        <family val="2"/>
        <charset val="134"/>
      </rPr>
      <t>Supply Chain Management</t>
    </r>
    <phoneticPr fontId="34" type="noConversion"/>
  </si>
  <si>
    <r>
      <t xml:space="preserve">标准应用
</t>
    </r>
    <r>
      <rPr>
        <sz val="8"/>
        <rFont val="微软雅黑"/>
        <family val="2"/>
        <charset val="134"/>
      </rPr>
      <t>Standard Application</t>
    </r>
    <phoneticPr fontId="34" type="noConversion"/>
  </si>
  <si>
    <t>Reimbursement Management</t>
    <phoneticPr fontId="33" type="noConversion"/>
  </si>
  <si>
    <t>Expense Budget</t>
    <phoneticPr fontId="33" type="noConversion"/>
  </si>
  <si>
    <t>Consolidated Reports</t>
    <phoneticPr fontId="33" type="noConversion"/>
  </si>
  <si>
    <t>Funds Settlement</t>
    <phoneticPr fontId="33" type="noConversion"/>
  </si>
  <si>
    <t>Bank-Enterprise Direct Link</t>
    <phoneticPr fontId="33" type="noConversion"/>
  </si>
  <si>
    <t>Funds Dispatch</t>
    <phoneticPr fontId="33" type="noConversion"/>
  </si>
  <si>
    <t>Internal Account Management</t>
    <phoneticPr fontId="33" type="noConversion"/>
  </si>
  <si>
    <t>e-Signature Receipt</t>
    <phoneticPr fontId="33" type="noConversion"/>
  </si>
  <si>
    <r>
      <t xml:space="preserve">财务会计
</t>
    </r>
    <r>
      <rPr>
        <sz val="9"/>
        <rFont val="微软雅黑"/>
        <family val="2"/>
        <charset val="134"/>
      </rPr>
      <t>Financial Accounting</t>
    </r>
    <phoneticPr fontId="34" type="noConversion"/>
  </si>
  <si>
    <t>Subcontracting</t>
    <phoneticPr fontId="33" type="noConversion"/>
  </si>
  <si>
    <t>VMI (Vendor Managed Inventory)</t>
    <phoneticPr fontId="33" type="noConversion"/>
  </si>
  <si>
    <t>Purchase &amp; Sales Collaboration</t>
    <phoneticPr fontId="33" type="noConversion"/>
  </si>
  <si>
    <t>Quality-Oriented Pricing</t>
    <phoneticPr fontId="33" type="noConversion"/>
  </si>
  <si>
    <t>Supply Chain Report</t>
    <phoneticPr fontId="33" type="noConversion"/>
  </si>
  <si>
    <t>Quality Control</t>
    <phoneticPr fontId="33" type="noConversion"/>
  </si>
  <si>
    <t>Transportation Management</t>
    <phoneticPr fontId="33" type="noConversion"/>
  </si>
  <si>
    <t>Time Management</t>
    <phoneticPr fontId="33" type="noConversion"/>
  </si>
  <si>
    <t>Warehouse Management</t>
    <phoneticPr fontId="33" type="noConversion"/>
  </si>
  <si>
    <r>
      <t xml:space="preserve">高级应用
</t>
    </r>
    <r>
      <rPr>
        <sz val="9"/>
        <rFont val="微软雅黑"/>
        <family val="2"/>
        <charset val="134"/>
      </rPr>
      <t>Advanced Application</t>
    </r>
    <phoneticPr fontId="34" type="noConversion"/>
  </si>
  <si>
    <r>
      <t xml:space="preserve">生产制造
</t>
    </r>
    <r>
      <rPr>
        <sz val="9"/>
        <rFont val="微软雅黑"/>
        <family val="2"/>
        <charset val="134"/>
      </rPr>
      <t>Manufacturing</t>
    </r>
    <phoneticPr fontId="34" type="noConversion"/>
  </si>
  <si>
    <t>Demand Management</t>
    <phoneticPr fontId="33" type="noConversion"/>
  </si>
  <si>
    <t>Master Production Schedule</t>
    <phoneticPr fontId="33" type="noConversion"/>
  </si>
  <si>
    <t>Material Requirement Planning</t>
    <phoneticPr fontId="33" type="noConversion"/>
  </si>
  <si>
    <t>Scheduling Management</t>
    <phoneticPr fontId="33" type="noConversion"/>
  </si>
  <si>
    <t>MO Management</t>
    <phoneticPr fontId="33" type="noConversion"/>
  </si>
  <si>
    <t>Manufacturing Cost Management</t>
    <phoneticPr fontId="33" type="noConversion"/>
  </si>
  <si>
    <t>Asset Info Management</t>
    <phoneticPr fontId="33" type="noConversion"/>
  </si>
  <si>
    <t>Asset Usage Management</t>
    <phoneticPr fontId="33" type="noConversion"/>
  </si>
  <si>
    <r>
      <t xml:space="preserve">资产管理
</t>
    </r>
    <r>
      <rPr>
        <sz val="9"/>
        <rFont val="微软雅黑"/>
        <family val="2"/>
        <charset val="134"/>
      </rPr>
      <t>Asset Management</t>
    </r>
    <phoneticPr fontId="34" type="noConversion"/>
  </si>
  <si>
    <t>User-defined Query</t>
    <phoneticPr fontId="33" type="noConversion"/>
  </si>
  <si>
    <t>Customization Platform</t>
    <phoneticPr fontId="33" type="noConversion"/>
  </si>
  <si>
    <t>Info Exchange Platform</t>
    <phoneticPr fontId="33" type="noConversion"/>
  </si>
  <si>
    <t>OpenAPI</t>
    <phoneticPr fontId="33" type="noConversion"/>
  </si>
  <si>
    <r>
      <t xml:space="preserve">移动应用
</t>
    </r>
    <r>
      <rPr>
        <sz val="9"/>
        <rFont val="微软雅黑"/>
        <family val="2"/>
        <charset val="134"/>
      </rPr>
      <t>Mobile Application</t>
    </r>
    <phoneticPr fontId="34" type="noConversion"/>
  </si>
  <si>
    <t>Mobile Application Server</t>
    <phoneticPr fontId="33" type="noConversion"/>
  </si>
  <si>
    <t>Mobile Approval</t>
    <phoneticPr fontId="33" type="noConversion"/>
  </si>
  <si>
    <t>Mobile Reports</t>
    <phoneticPr fontId="33" type="noConversion"/>
  </si>
  <si>
    <t>Personal Info</t>
    <phoneticPr fontId="33" type="noConversion"/>
  </si>
  <si>
    <t>Employee and Team</t>
    <phoneticPr fontId="33" type="noConversion"/>
  </si>
  <si>
    <t>My Salary</t>
    <phoneticPr fontId="33" type="noConversion"/>
  </si>
  <si>
    <t>Salary+</t>
    <phoneticPr fontId="33" type="noConversion"/>
  </si>
  <si>
    <t>My Social Security</t>
    <phoneticPr fontId="33" type="noConversion"/>
  </si>
  <si>
    <t>My Contract</t>
    <phoneticPr fontId="33" type="noConversion"/>
  </si>
  <si>
    <t>My Attendance</t>
    <phoneticPr fontId="33" type="noConversion"/>
  </si>
  <si>
    <t>Mobile Attendance</t>
    <phoneticPr fontId="33" type="noConversion"/>
  </si>
  <si>
    <r>
      <t xml:space="preserve">移动HR
</t>
    </r>
    <r>
      <rPr>
        <sz val="9"/>
        <color theme="1"/>
        <rFont val="微软雅黑"/>
        <family val="2"/>
        <charset val="134"/>
      </rPr>
      <t>Mobile HR</t>
    </r>
    <phoneticPr fontId="34" type="noConversion"/>
  </si>
  <si>
    <r>
      <t xml:space="preserve">供应链
</t>
    </r>
    <r>
      <rPr>
        <sz val="9"/>
        <rFont val="微软雅黑"/>
        <family val="2"/>
        <charset val="134"/>
      </rPr>
      <t>Supply Chain Management</t>
    </r>
    <phoneticPr fontId="34" type="noConversion"/>
  </si>
  <si>
    <t>-</t>
    <phoneticPr fontId="34" type="noConversion"/>
  </si>
  <si>
    <t>-</t>
    <phoneticPr fontId="34" type="noConversion"/>
  </si>
  <si>
    <t>-</t>
    <phoneticPr fontId="34" type="noConversion"/>
  </si>
  <si>
    <r>
      <rPr>
        <sz val="9"/>
        <color theme="1"/>
        <rFont val="微软雅黑"/>
        <family val="2"/>
        <charset val="134"/>
      </rPr>
      <t>1、组织机构管理、人员信息管理、人员变动管理三个模块为</t>
    </r>
    <r>
      <rPr>
        <b/>
        <sz val="9"/>
        <color theme="1"/>
        <rFont val="微软雅黑"/>
        <family val="3"/>
        <charset val="134"/>
      </rPr>
      <t>必须且同时购买的基础模块；</t>
    </r>
    <r>
      <rPr>
        <sz val="9"/>
        <rFont val="微软雅黑"/>
        <family val="2"/>
        <charset val="134"/>
      </rPr>
      <t xml:space="preserve">
2、如购买综合报表模块，则免费赠送企业报表产品；
3、如果购买HR综合查询，必须选购自定义查询模块；因为查询的报表表样需要在自定义查询模块设计。</t>
    </r>
    <phoneticPr fontId="33" type="noConversion"/>
  </si>
  <si>
    <t>是否支
持多语</t>
    <phoneticPr fontId="33" type="noConversion"/>
  </si>
  <si>
    <t>YES or 
No</t>
    <phoneticPr fontId="33" type="noConversion"/>
  </si>
  <si>
    <r>
      <t xml:space="preserve">企业建模平台
</t>
    </r>
    <r>
      <rPr>
        <sz val="9"/>
        <rFont val="微软雅黑"/>
        <family val="2"/>
        <charset val="134"/>
      </rPr>
      <t>Enterprise Modeling Platform</t>
    </r>
    <phoneticPr fontId="34" type="noConversion"/>
  </si>
  <si>
    <t>Multi-accounting Book For GL&amp;FA</t>
    <phoneticPr fontId="33" type="noConversion"/>
  </si>
  <si>
    <t>U8 cloud全产品，指用友网络为客户提供用友云系统平台，客户一次性购买该产品，终身拥有该系统平台使用权。客户可选择性安装在组织内部、主机托管场所,或公共IaaS平台等。</t>
    <phoneticPr fontId="33" type="noConversion"/>
  </si>
  <si>
    <t>如购买时间管理，必须同时购买组织机构管理、人员信息管理、人员变动管理三个基础模块；</t>
    <phoneticPr fontId="33" type="noConversion"/>
  </si>
  <si>
    <t>如选购资产使用管理模块，必须选购资产信息管理模块；</t>
    <phoneticPr fontId="34" type="noConversion"/>
  </si>
  <si>
    <t>如选购资金调度模块，必须选购现金管理模块</t>
    <phoneticPr fontId="34" type="noConversion"/>
  </si>
  <si>
    <t>如选购资金结算模块，必须选购现金管理模块；</t>
    <phoneticPr fontId="33" type="noConversion"/>
  </si>
  <si>
    <t>二、软件模式服务包报价</t>
    <rPh sb="2" eb="3">
      <t>zi'yuan</t>
    </rPh>
    <phoneticPr fontId="33" type="noConversion"/>
  </si>
  <si>
    <r>
      <t xml:space="preserve">软件模式：指用友网络为客户提供用友云系统平台，客户一次性购买该产品，终身拥有该系统平台使用权。客户可选择性安装在组织内部、主机托管场所或公共IaaS平台等。
1、本次用友云ERP-U8 cloud产品的报价中，采取注册用户模式；U8 cloud软件模式报价，就是一次性买断价格；
2、用户授权，根据标准应用和高级应用的用户不同，定价分别在7800元/人；制造领域定价为11800元/人；管理会计和资产管理领域定价为14800元/人；
3、实施费用报价以实施部门报价为准；
</t>
    </r>
    <r>
      <rPr>
        <sz val="9"/>
        <rFont val="DengXian"/>
        <family val="3"/>
        <charset val="134"/>
        <scheme val="minor"/>
      </rPr>
      <t>4、英文版本价格在原产品报价基础上增加20%；
5、升级升迁：按照每年软件升级、升迁管理办法执行；</t>
    </r>
    <rPh sb="165" eb="166">
      <t>ku</t>
    </rPh>
    <rPh sb="184" eb="185">
      <t>shu'ju'zhogn'xin</t>
    </rPh>
    <rPh sb="186" eb="187">
      <t>zhang'tao</t>
    </rPh>
    <rPh sb="188" eb="189">
      <t>ku</t>
    </rPh>
    <rPh sb="194" eb="195">
      <t>shu'ju</t>
    </rPh>
    <rPh sb="196" eb="197">
      <t>zhang'tao</t>
    </rPh>
    <rPh sb="198" eb="199">
      <t>kukugou'mai</t>
    </rPh>
    <phoneticPr fontId="33" type="noConversion"/>
  </si>
  <si>
    <t>中国建设银行</t>
    <phoneticPr fontId="34" type="noConversion"/>
  </si>
  <si>
    <t>如购买供应链管理报表模块，必须购买自定义查询；</t>
    <phoneticPr fontId="33" type="noConversion"/>
  </si>
  <si>
    <t>属于必须购买的产品；产品功能模块包含除【自定义查询】、【二次开发平台】以外功能模块；最多支持300家公司，如果有超过300家请联系研发项目化处理。</t>
    <phoneticPr fontId="33" type="noConversion"/>
  </si>
  <si>
    <t>企业报表</t>
    <phoneticPr fontId="34" type="noConversion"/>
  </si>
  <si>
    <t>供应商管理库存</t>
    <phoneticPr fontId="33" type="noConversion"/>
  </si>
  <si>
    <r>
      <t>1、如选购合并报表模块，必须选购</t>
    </r>
    <r>
      <rPr>
        <sz val="9"/>
        <color theme="1"/>
        <rFont val="微软雅黑"/>
        <family val="2"/>
        <charset val="134"/>
      </rPr>
      <t>企业</t>
    </r>
    <r>
      <rPr>
        <sz val="9"/>
        <rFont val="微软雅黑"/>
        <family val="2"/>
        <charset val="134"/>
      </rPr>
      <t>报表模块。
2、如选购合并报表模块，必须选购自定义查询模块。</t>
    </r>
    <phoneticPr fontId="33" type="noConversion"/>
  </si>
  <si>
    <t>-</t>
    <phoneticPr fontId="34" type="noConversion"/>
  </si>
  <si>
    <t>最低用户人数3人
如果选购，则免费赠送友空间基础版。</t>
    <rPh sb="2" eb="3">
      <t>yong'hu</t>
    </rPh>
    <rPh sb="4" eb="5">
      <t>ren'shu</t>
    </rPh>
    <rPh sb="11" eb="12">
      <t>ren'nian</t>
    </rPh>
    <rPh sb="13" eb="14">
      <t>jin'xing'zu'yong'bao'jia</t>
    </rPh>
    <phoneticPr fontId="33" type="noConversion"/>
  </si>
  <si>
    <t>最低用户人数3人
如果选购，则免费赠送友空间基础版。</t>
    <phoneticPr fontId="33" type="noConversion"/>
  </si>
  <si>
    <t>最低用户人数100人/年；
如果选购，则免费赠送友空间基础版。</t>
    <rPh sb="2" eb="3">
      <t>yong'hu</t>
    </rPh>
    <rPh sb="4" eb="5">
      <t>ren'shu</t>
    </rPh>
    <phoneticPr fontId="33" type="noConversion"/>
  </si>
  <si>
    <t>最低用户人数10人/年；
如果选购，则免费赠送友空间基础版。</t>
    <rPh sb="2" eb="3">
      <t>yong'hu'ren'shu</t>
    </rPh>
    <phoneticPr fontId="33" type="noConversion"/>
  </si>
  <si>
    <t>最低用户人数100人/年；
如果选购，则免费赠送友空间基础版。</t>
    <phoneticPr fontId="33" type="noConversion"/>
  </si>
  <si>
    <t>如选购必须依赖核心人力资源包（即各移动应用依赖相应模块）和友空间（免费赠送友空间基础版），阶梯报价为：  1-500人年价格12元/人年，501-2000人年价格8元/人年、2001以上人年价格6元/人年</t>
    <rPh sb="35" eb="36">
      <t>ren</t>
    </rPh>
    <rPh sb="36" eb="37">
      <t>nian'jia'ge</t>
    </rPh>
    <rPh sb="41" eb="42">
      <t>yuan</t>
    </rPh>
    <rPh sb="62" eb="63">
      <t>yi'shagn</t>
    </rPh>
    <phoneticPr fontId="33" type="noConversion"/>
  </si>
  <si>
    <t>如选购必须依赖核心人力资源包（即各移动应用依赖相应模块） 和友空间（免费赠送友空间基础版），阶梯报价为： 1-500人年价格12元/人年，501-2000人年价格8元/人年、2001以上人年价格6元/人年</t>
    <rPh sb="35" eb="36">
      <t>ren</t>
    </rPh>
    <rPh sb="36" eb="37">
      <t>nian'jia'ge</t>
    </rPh>
    <rPh sb="41" eb="42">
      <t>yuan</t>
    </rPh>
    <rPh sb="62" eb="63">
      <t>yi'shagn</t>
    </rPh>
    <phoneticPr fontId="33" type="noConversion"/>
  </si>
  <si>
    <t>U8 cloud V2.3 全产品报价清单（软件模式）</t>
    <rPh sb="15" eb="16">
      <t>ruan'jian</t>
    </rPh>
    <phoneticPr fontId="34" type="noConversion"/>
  </si>
  <si>
    <t>资金管理</t>
    <phoneticPr fontId="34" type="noConversion"/>
  </si>
  <si>
    <t>仓储管理</t>
    <phoneticPr fontId="33" type="noConversion"/>
  </si>
  <si>
    <t>N</t>
    <phoneticPr fontId="33" type="noConversion"/>
  </si>
  <si>
    <t>资产盘点</t>
    <phoneticPr fontId="33" type="noConversion"/>
  </si>
  <si>
    <t>N</t>
    <phoneticPr fontId="33" type="noConversion"/>
  </si>
  <si>
    <t>如购买资产移动盘点，必须购买资产信息管理和资产使用管理；</t>
    <phoneticPr fontId="33" type="noConversion"/>
  </si>
  <si>
    <t>固定资产盘点</t>
    <phoneticPr fontId="33" type="noConversion"/>
  </si>
  <si>
    <t>如果购买条码应用模块，必须选购库存管理模块
1、库存盘点
2、入       库（采购入库、产成品入库、其他入库）
3、出       库（材料出库、销售出库、其他出库）
4、库存调整（调拨、移库、移位）
5、辅助查询</t>
    <phoneticPr fontId="34" type="noConversion"/>
  </si>
  <si>
    <r>
      <t xml:space="preserve">移动条码
（软件模式）
</t>
    </r>
    <r>
      <rPr>
        <sz val="9"/>
        <rFont val="微软雅黑"/>
        <family val="2"/>
        <charset val="134"/>
      </rPr>
      <t>Mobile</t>
    </r>
    <r>
      <rPr>
        <sz val="12"/>
        <rFont val="微软雅黑"/>
        <family val="2"/>
        <charset val="134"/>
      </rPr>
      <t xml:space="preserve"> </t>
    </r>
    <r>
      <rPr>
        <sz val="9"/>
        <rFont val="微软雅黑"/>
        <family val="2"/>
        <charset val="134"/>
      </rPr>
      <t>Barcode</t>
    </r>
    <phoneticPr fontId="33" type="noConversion"/>
  </si>
  <si>
    <t>N</t>
    <phoneticPr fontId="34" type="noConversion"/>
  </si>
  <si>
    <t>如购买固定资产移动盘点，必须购买固定资产模块；</t>
    <phoneticPr fontId="33" type="noConversion"/>
  </si>
  <si>
    <t>商业汇票</t>
    <phoneticPr fontId="33" type="noConversion"/>
  </si>
  <si>
    <t>Commercial Draft</t>
    <phoneticPr fontId="34" type="noConversion"/>
  </si>
  <si>
    <t>Asset Inventory</t>
    <phoneticPr fontId="34" type="noConversion"/>
  </si>
  <si>
    <t xml:space="preserve"> Fixed Asset Inventory</t>
    <phoneticPr fontId="34" type="noConversion"/>
  </si>
  <si>
    <t>自定义查询</t>
    <phoneticPr fontId="34" type="noConversion"/>
  </si>
  <si>
    <t>品牌</t>
  </si>
  <si>
    <t>台</t>
  </si>
  <si>
    <t>产品描述</t>
  </si>
  <si>
    <t>规格</t>
  </si>
  <si>
    <t>Zebra                 MC36</t>
  </si>
  <si>
    <t>一维\二维条码\RFID CPU1.3GHz四核处理器 操作系统Android4.4.2KitKat  存储器1GB RAM/8GB 闪存   双3G\WIFI\蓝牙\GPS                 IP65（防尘防水）工业封装等级</t>
  </si>
  <si>
    <t>Zebra                 TC20</t>
  </si>
  <si>
    <t>二维、wifi、八核、2GB/16GB、Android7.X、4.3英寸屏幕触摸、800万彩色摄像头，IP54</t>
  </si>
  <si>
    <t>Zebra                 TC20K</t>
  </si>
  <si>
    <t>Zebra                 TC25</t>
  </si>
  <si>
    <t>二维、wifi、八核、2GB/16GB、Android8.X、4.3英寸屏幕触摸、4G全网通、800万彩色摄像头，IP65</t>
  </si>
  <si>
    <t>Zebra                 TC51</t>
  </si>
  <si>
    <t>一维\二维条码  5.0 寸高清屏 (1280 x 720)  CPU：Qualcomm Snapdragon MSM8956  64-bit Hex Core 1.8GHz ARM Cortex A72，功耗优化 
操作系统：  Android 7.0 Nougat
内存： 2G RAM/16 Gb FLASH    WIFI\蓝牙</t>
  </si>
  <si>
    <t>Zebra GT8X0</t>
  </si>
  <si>
    <t>分辨率
 203 dpi/300dpi
 内存 8 MB SDRAM/8 MB闪存
 打印宽度
 4.09 英寸/104 毫米
 打印长度
 39 英寸/990 毫米
 打印速度
 5 英寸/127 毫米/秒
 介质传感器
 反射式 穿透式</t>
  </si>
  <si>
    <t>Zebra                 ZT210</t>
  </si>
  <si>
    <t>分辨率
 203 dpi/300 dpi   
内存128MB RAM/8MB用闪存
打印宽度
 4.09英寸/0.4毫米
打印速度
每秒6英寸/152毫米 介质传感器
 传输式和反射式</t>
  </si>
  <si>
    <t>Zebra                 DS4308</t>
  </si>
  <si>
    <t xml:space="preserve">
一维\二维条码\手机屏幕条码
运动容差高达76.2厘米/秒
</t>
  </si>
  <si>
    <t>注：务必购买安卓系统的PDA，购买之前务必和厂家沟通清楚（如果现场有防尘防爆等特殊要求，一并沟通），
耗材和打印机根据现场环境和要求进行购买</t>
    <phoneticPr fontId="50" type="noConversion"/>
  </si>
  <si>
    <t>六、第三方产品</t>
    <phoneticPr fontId="33" type="noConversion"/>
  </si>
  <si>
    <t>1、关于第三方产品：
a）条码硬件设备推荐，请参考【条码适配PDA列表】页签；软件模式产品与实施咨询：王军辉（伙伴） 18500133665 wjh@qilisoft.com.cn 
b）有关CA相关产品报价、相关商务咨询，请联系赵亚顺（18611269372， zhaoys@yonyou.com）</t>
    <rPh sb="39" eb="40">
      <t>ruan'jian'mo'shi</t>
    </rPh>
    <rPh sb="43" eb="44">
      <t>chan'pin'yu'sh'shi</t>
    </rPh>
    <rPh sb="48" eb="49">
      <t>zi'xun</t>
    </rPh>
    <phoneticPr fontId="33" type="noConversion"/>
  </si>
  <si>
    <r>
      <t xml:space="preserve">  </t>
    </r>
    <r>
      <rPr>
        <b/>
        <sz val="18"/>
        <rFont val="Arial"/>
        <family val="2"/>
      </rPr>
      <t xml:space="preserve">    </t>
    </r>
    <r>
      <rPr>
        <b/>
        <sz val="18"/>
        <rFont val="宋体"/>
        <family val="3"/>
        <charset val="134"/>
      </rPr>
      <t>斑马技术</t>
    </r>
    <r>
      <rPr>
        <b/>
        <sz val="18"/>
        <rFont val="Arial"/>
        <family val="2"/>
      </rPr>
      <t xml:space="preserve"> </t>
    </r>
    <r>
      <rPr>
        <b/>
        <sz val="18"/>
        <rFont val="宋体"/>
        <family val="3"/>
        <charset val="134"/>
      </rPr>
      <t>崔龙</t>
    </r>
    <r>
      <rPr>
        <b/>
        <sz val="18"/>
        <rFont val="Arial"/>
        <family val="2"/>
      </rPr>
      <t xml:space="preserve"> 13501093246        </t>
    </r>
    <r>
      <rPr>
        <b/>
        <sz val="20"/>
        <rFont val="Arial"/>
        <family val="2"/>
      </rPr>
      <t xml:space="preserve">                                                              </t>
    </r>
    <phoneticPr fontId="50" type="noConversion"/>
  </si>
  <si>
    <t>1、软件模式下，需要绑定U8cloud标准服务包，按照U8cloud标准产品报价10%计算（不含移动），服务内容以服务清单为准。
2、标准服务包服务周期为服务开通之日起1年。
3、续费要求以及计费管理办法，按公司当年发布的产品服务升级续费政策执行。</t>
    <rPh sb="52" eb="53">
      <t>fu'wu'nei'rong'yi'fu'wu'qing'dan'wei'zhun</t>
    </rPh>
    <rPh sb="67" eb="68">
      <t>kai'fa'ping'taijie'kou'fu'wu</t>
    </rPh>
    <phoneticPr fontId="3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</si>
</sst>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 * #,##0_ ;_ * \-#,##0_ ;_ * &quot;-&quot;_ ;_ @_ "/>
    <numFmt numFmtId="43" formatCode="_ * #,##0.00_ ;_ * \-#,##0.00_ ;_ * &quot;-&quot;??_ ;_ @_ "/>
    <numFmt numFmtId="176" formatCode="0_);[Red]\(0\)"/>
    <numFmt numFmtId="177" formatCode="0.00_);[Red]\(0.00\)"/>
    <numFmt numFmtId="178" formatCode="0_ "/>
    <numFmt numFmtId="179" formatCode="&quot;￥&quot;#,##0.00;[Red]&quot;￥&quot;#,##0.00"/>
    <numFmt numFmtId="180" formatCode="_ * #,##0_ ;_ * \-#,##0_ ;_ * &quot;-&quot;??_ ;_ @_ "/>
  </numFmts>
  <fonts count="63">
    <font>
      <sz val="12"/>
      <name val="宋体"/>
      <charset val="134"/>
    </font>
    <font>
      <sz val="12"/>
      <color theme="1"/>
      <name val="DengXian"/>
      <family val="3"/>
      <charset val="134"/>
      <scheme val="minor"/>
    </font>
    <font>
      <sz val="12"/>
      <color theme="1"/>
      <name val="微软雅黑"/>
      <family val="2"/>
      <charset val="134"/>
    </font>
    <font>
      <sz val="12"/>
      <color rgb="FF000000"/>
      <name val="微软雅黑"/>
      <family val="2"/>
      <charset val="134"/>
    </font>
    <font>
      <sz val="11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0"/>
      <name val="微软雅黑"/>
      <family val="2"/>
      <charset val="134"/>
    </font>
    <font>
      <sz val="11"/>
      <color theme="1"/>
      <name val="DengXian"/>
      <family val="3"/>
      <charset val="134"/>
      <scheme val="minor"/>
    </font>
    <font>
      <b/>
      <sz val="10.5"/>
      <name val="微软雅黑"/>
      <family val="2"/>
      <charset val="134"/>
    </font>
    <font>
      <sz val="10.5"/>
      <name val="微软雅黑"/>
      <family val="2"/>
      <charset val="134"/>
    </font>
    <font>
      <b/>
      <sz val="20"/>
      <name val="微软雅黑"/>
      <family val="2"/>
      <charset val="134"/>
    </font>
    <font>
      <b/>
      <sz val="11"/>
      <name val="微软雅黑"/>
      <family val="2"/>
      <charset val="134"/>
    </font>
    <font>
      <b/>
      <sz val="10"/>
      <color indexed="30"/>
      <name val="微软雅黑"/>
      <family val="2"/>
      <charset val="134"/>
    </font>
    <font>
      <sz val="9"/>
      <color theme="1"/>
      <name val="微软雅黑"/>
      <family val="2"/>
      <charset val="134"/>
    </font>
    <font>
      <sz val="12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b/>
      <sz val="14"/>
      <color indexed="10"/>
      <name val="微软雅黑"/>
      <family val="2"/>
      <charset val="134"/>
    </font>
    <font>
      <sz val="12"/>
      <color indexed="56"/>
      <name val="微软雅黑"/>
      <family val="2"/>
      <charset val="134"/>
    </font>
    <font>
      <b/>
      <sz val="12"/>
      <name val="微软雅黑"/>
      <family val="2"/>
      <charset val="134"/>
    </font>
    <font>
      <b/>
      <sz val="9"/>
      <name val="微软雅黑"/>
      <family val="2"/>
      <charset val="134"/>
    </font>
    <font>
      <b/>
      <sz val="10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b/>
      <sz val="10.5"/>
      <color theme="1"/>
      <name val="微软雅黑"/>
      <family val="2"/>
      <charset val="134"/>
    </font>
    <font>
      <b/>
      <sz val="12"/>
      <color indexed="10"/>
      <name val="微软雅黑"/>
      <family val="2"/>
      <charset val="134"/>
    </font>
    <font>
      <sz val="10.5"/>
      <color indexed="56"/>
      <name val="微软雅黑"/>
      <family val="2"/>
      <charset val="134"/>
    </font>
    <font>
      <sz val="12"/>
      <name val="宋体"/>
      <family val="3"/>
      <charset val="134"/>
    </font>
    <font>
      <u/>
      <sz val="12"/>
      <color theme="10"/>
      <name val="宋体"/>
      <family val="3"/>
      <charset val="134"/>
    </font>
    <font>
      <sz val="12"/>
      <color theme="0"/>
      <name val="DengXian"/>
      <family val="3"/>
      <charset val="134"/>
      <scheme val="minor"/>
    </font>
    <font>
      <b/>
      <sz val="18"/>
      <color theme="3"/>
      <name val="DengXian Light"/>
      <family val="1"/>
      <scheme val="major"/>
    </font>
    <font>
      <sz val="12"/>
      <name val="新細明體"/>
      <family val="1"/>
    </font>
    <font>
      <u/>
      <sz val="11"/>
      <color theme="10"/>
      <name val="宋体"/>
      <family val="3"/>
      <charset val="134"/>
    </font>
    <font>
      <sz val="11"/>
      <color theme="0"/>
      <name val="DengXian"/>
      <family val="3"/>
      <charset val="134"/>
      <scheme val="minor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theme="9" tint="-0.249977111117893"/>
      <name val="微软雅黑"/>
      <family val="2"/>
      <charset val="134"/>
    </font>
    <font>
      <sz val="12"/>
      <color theme="9" tint="-0.249977111117893"/>
      <name val="微软雅黑"/>
      <family val="2"/>
      <charset val="134"/>
    </font>
    <font>
      <u/>
      <sz val="12"/>
      <color theme="11"/>
      <name val="宋体"/>
      <family val="3"/>
      <charset val="134"/>
    </font>
    <font>
      <sz val="10.5"/>
      <color theme="1"/>
      <name val="微软雅黑"/>
      <family val="2"/>
      <charset val="134"/>
    </font>
    <font>
      <b/>
      <sz val="10"/>
      <color theme="1"/>
      <name val="微软雅黑"/>
      <family val="3"/>
      <charset val="134"/>
    </font>
    <font>
      <b/>
      <sz val="9"/>
      <color theme="1"/>
      <name val="微软雅黑"/>
      <family val="3"/>
      <charset val="134"/>
    </font>
    <font>
      <u/>
      <sz val="12"/>
      <color theme="10"/>
      <name val="微软雅黑"/>
      <family val="3"/>
      <charset val="134"/>
    </font>
    <font>
      <b/>
      <sz val="11"/>
      <color rgb="FF0D0D0D"/>
      <name val="DengXian"/>
      <family val="3"/>
      <charset val="134"/>
      <scheme val="minor"/>
    </font>
    <font>
      <sz val="9"/>
      <color rgb="FF0D0D0D"/>
      <name val="DengXian"/>
      <family val="3"/>
      <charset val="134"/>
      <scheme val="minor"/>
    </font>
    <font>
      <sz val="9"/>
      <color theme="1"/>
      <name val="DengXian"/>
      <family val="3"/>
      <charset val="134"/>
      <scheme val="minor"/>
    </font>
    <font>
      <b/>
      <sz val="9"/>
      <color rgb="FF0D0D0D"/>
      <name val="DengXian"/>
      <family val="3"/>
      <charset val="134"/>
      <scheme val="minor"/>
    </font>
    <font>
      <sz val="11"/>
      <name val="微软雅黑"/>
      <family val="2"/>
      <charset val="134"/>
    </font>
    <font>
      <sz val="9"/>
      <color rgb="FF000000"/>
      <name val="微软雅黑"/>
      <family val="2"/>
      <charset val="134"/>
    </font>
    <font>
      <sz val="8"/>
      <name val="微软雅黑"/>
      <family val="2"/>
      <charset val="134"/>
    </font>
    <font>
      <sz val="8"/>
      <color rgb="FFFF0000"/>
      <name val="微软雅黑"/>
      <family val="2"/>
      <charset val="134"/>
    </font>
    <font>
      <sz val="9"/>
      <name val="DengXian"/>
      <family val="3"/>
      <charset val="134"/>
      <scheme val="minor"/>
    </font>
    <font>
      <b/>
      <sz val="10"/>
      <color rgb="FF000000"/>
      <name val="微软雅黑"/>
      <family val="2"/>
      <charset val="134"/>
    </font>
    <font>
      <b/>
      <sz val="18"/>
      <color theme="3"/>
      <name val="DengXian Light"/>
      <family val="3"/>
      <charset val="134"/>
      <scheme val="major"/>
    </font>
    <font>
      <sz val="1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8"/>
      <name val="宋体"/>
      <family val="3"/>
      <charset val="134"/>
    </font>
    <font>
      <b/>
      <sz val="10"/>
      <color theme="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rgb="FFFF0000"/>
      <name val="微软雅黑"/>
      <family val="2"/>
      <charset val="134"/>
    </font>
    <font>
      <b/>
      <sz val="11"/>
      <color rgb="FF0D0D0D"/>
      <name val="微软雅黑"/>
      <family val="2"/>
      <charset val="134"/>
    </font>
    <font>
      <sz val="9"/>
      <color rgb="FF0D0D0D"/>
      <name val="微软雅黑"/>
      <family val="2"/>
      <charset val="134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FF"/>
        <bgColor rgb="FF000000"/>
      </patternFill>
    </fill>
    <fill>
      <patternFill patternType="solid">
        <fgColor indexed="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6" tint="0.59999389629810485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</borders>
  <cellStyleXfs count="43">
    <xf numFmtId="0" fontId="0" fillId="0" borderId="0"/>
    <xf numFmtId="43" fontId="7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0" fillId="0" borderId="0"/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/>
    <xf numFmtId="0" fontId="26" fillId="0" borderId="0">
      <alignment vertical="center"/>
    </xf>
    <xf numFmtId="0" fontId="7" fillId="0" borderId="0"/>
    <xf numFmtId="9" fontId="26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26" fillId="0" borderId="0"/>
    <xf numFmtId="0" fontId="7" fillId="0" borderId="0">
      <alignment vertical="center"/>
    </xf>
    <xf numFmtId="0" fontId="7" fillId="0" borderId="0">
      <alignment vertical="center"/>
    </xf>
    <xf numFmtId="0" fontId="26" fillId="0" borderId="0"/>
    <xf numFmtId="0" fontId="7" fillId="0" borderId="0">
      <alignment vertical="center"/>
    </xf>
    <xf numFmtId="0" fontId="7" fillId="0" borderId="0">
      <alignment vertical="center"/>
    </xf>
    <xf numFmtId="0" fontId="26" fillId="0" borderId="0"/>
    <xf numFmtId="0" fontId="7" fillId="0" borderId="0"/>
    <xf numFmtId="0" fontId="2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2" fillId="8" borderId="0" applyNumberFormat="0" applyBorder="0" applyAlignment="0" applyProtection="0">
      <alignment vertical="center"/>
    </xf>
    <xf numFmtId="0" fontId="28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</cellStyleXfs>
  <cellXfs count="188">
    <xf numFmtId="0" fontId="0" fillId="0" borderId="0" xfId="0"/>
    <xf numFmtId="0" fontId="8" fillId="0" borderId="0" xfId="21" applyFont="1" applyAlignment="1">
      <alignment horizontal="center" vertical="center"/>
    </xf>
    <xf numFmtId="0" fontId="9" fillId="0" borderId="0" xfId="21" applyFont="1" applyAlignment="1">
      <alignment vertical="center"/>
    </xf>
    <xf numFmtId="0" fontId="11" fillId="3" borderId="8" xfId="21" applyFont="1" applyFill="1" applyBorder="1" applyAlignment="1">
      <alignment horizontal="center" vertical="center"/>
    </xf>
    <xf numFmtId="0" fontId="11" fillId="3" borderId="9" xfId="21" applyFont="1" applyFill="1" applyBorder="1" applyAlignment="1">
      <alignment vertical="center"/>
    </xf>
    <xf numFmtId="0" fontId="11" fillId="3" borderId="9" xfId="21" applyFont="1" applyFill="1" applyBorder="1" applyAlignment="1">
      <alignment horizontal="center" vertical="center"/>
    </xf>
    <xf numFmtId="0" fontId="11" fillId="3" borderId="10" xfId="21" applyFont="1" applyFill="1" applyBorder="1" applyAlignment="1">
      <alignment horizontal="center" vertical="center"/>
    </xf>
    <xf numFmtId="176" fontId="12" fillId="5" borderId="1" xfId="21" applyNumberFormat="1" applyFont="1" applyFill="1" applyBorder="1" applyAlignment="1" applyProtection="1">
      <alignment horizontal="center" vertical="center" wrapText="1"/>
      <protection locked="0"/>
    </xf>
    <xf numFmtId="178" fontId="12" fillId="0" borderId="1" xfId="21" applyNumberFormat="1" applyFont="1" applyBorder="1" applyAlignment="1">
      <alignment horizontal="center" vertical="center"/>
    </xf>
    <xf numFmtId="0" fontId="6" fillId="0" borderId="1" xfId="21" applyFont="1" applyBorder="1" applyAlignment="1">
      <alignment horizontal="left" vertical="center"/>
    </xf>
    <xf numFmtId="0" fontId="9" fillId="0" borderId="1" xfId="21" applyFont="1" applyBorder="1" applyAlignment="1">
      <alignment horizontal="left" vertical="center"/>
    </xf>
    <xf numFmtId="0" fontId="9" fillId="0" borderId="0" xfId="21" applyFont="1" applyBorder="1" applyAlignment="1">
      <alignment vertical="center"/>
    </xf>
    <xf numFmtId="0" fontId="9" fillId="0" borderId="0" xfId="21" applyFont="1" applyFill="1" applyBorder="1" applyAlignment="1">
      <alignment vertical="center"/>
    </xf>
    <xf numFmtId="0" fontId="9" fillId="0" borderId="0" xfId="21" applyFont="1" applyFill="1" applyAlignment="1">
      <alignment vertical="center"/>
    </xf>
    <xf numFmtId="0" fontId="6" fillId="0" borderId="0" xfId="0" applyFont="1" applyAlignment="1">
      <alignment vertical="center"/>
    </xf>
    <xf numFmtId="0" fontId="14" fillId="0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8" fillId="7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vertical="center"/>
    </xf>
    <xf numFmtId="0" fontId="20" fillId="7" borderId="1" xfId="0" applyFont="1" applyFill="1" applyBorder="1" applyAlignment="1">
      <alignment horizontal="center" vertical="center" wrapText="1"/>
    </xf>
    <xf numFmtId="0" fontId="23" fillId="7" borderId="1" xfId="22" applyFont="1" applyFill="1" applyBorder="1" applyAlignment="1">
      <alignment horizontal="center" vertical="center" wrapText="1"/>
    </xf>
    <xf numFmtId="0" fontId="23" fillId="7" borderId="1" xfId="22" applyNumberFormat="1" applyFont="1" applyFill="1" applyBorder="1" applyAlignment="1">
      <alignment horizontal="center" vertical="center" wrapText="1"/>
    </xf>
    <xf numFmtId="179" fontId="20" fillId="7" borderId="1" xfId="0" applyNumberFormat="1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vertical="center"/>
    </xf>
    <xf numFmtId="0" fontId="14" fillId="0" borderId="0" xfId="0" applyFont="1" applyAlignment="1">
      <alignment horizontal="center" vertical="center"/>
    </xf>
    <xf numFmtId="0" fontId="23" fillId="7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vertical="center"/>
    </xf>
    <xf numFmtId="179" fontId="14" fillId="0" borderId="0" xfId="0" applyNumberFormat="1" applyFont="1" applyAlignment="1">
      <alignment horizontal="center" vertical="center"/>
    </xf>
    <xf numFmtId="179" fontId="25" fillId="7" borderId="1" xfId="0" applyNumberFormat="1" applyFont="1" applyFill="1" applyBorder="1" applyAlignment="1">
      <alignment horizontal="center" vertical="center" wrapText="1"/>
    </xf>
    <xf numFmtId="177" fontId="3" fillId="10" borderId="1" xfId="0" applyNumberFormat="1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180" fontId="9" fillId="6" borderId="1" xfId="1" applyNumberFormat="1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 applyProtection="1">
      <alignment horizontal="center" vertical="center" wrapText="1"/>
    </xf>
    <xf numFmtId="0" fontId="9" fillId="6" borderId="1" xfId="0" applyNumberFormat="1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179" fontId="25" fillId="2" borderId="1" xfId="0" applyNumberFormat="1" applyFont="1" applyFill="1" applyBorder="1" applyAlignment="1">
      <alignment horizontal="center" vertical="center" wrapText="1"/>
    </xf>
    <xf numFmtId="177" fontId="15" fillId="2" borderId="1" xfId="0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vertical="center" wrapText="1"/>
    </xf>
    <xf numFmtId="0" fontId="36" fillId="0" borderId="0" xfId="0" applyFont="1" applyFill="1" applyAlignment="1">
      <alignment vertical="center"/>
    </xf>
    <xf numFmtId="180" fontId="38" fillId="6" borderId="1" xfId="1" applyNumberFormat="1" applyFont="1" applyFill="1" applyBorder="1" applyAlignment="1">
      <alignment horizontal="left" vertical="center"/>
    </xf>
    <xf numFmtId="179" fontId="9" fillId="9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179" fontId="38" fillId="6" borderId="1" xfId="15" applyNumberFormat="1" applyFont="1" applyFill="1" applyBorder="1" applyAlignment="1">
      <alignment horizontal="center" vertical="center"/>
    </xf>
    <xf numFmtId="179" fontId="38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 wrapText="1"/>
    </xf>
    <xf numFmtId="179" fontId="9" fillId="6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8" fillId="0" borderId="1" xfId="21" applyFont="1" applyBorder="1" applyAlignment="1">
      <alignment horizontal="center" vertical="center"/>
    </xf>
    <xf numFmtId="177" fontId="2" fillId="12" borderId="1" xfId="15" applyNumberFormat="1" applyFont="1" applyFill="1" applyBorder="1" applyAlignment="1">
      <alignment horizontal="center" vertical="center"/>
    </xf>
    <xf numFmtId="177" fontId="2" fillId="12" borderId="1" xfId="0" applyNumberFormat="1" applyFont="1" applyFill="1" applyBorder="1" applyAlignment="1">
      <alignment horizontal="center" vertical="center"/>
    </xf>
    <xf numFmtId="0" fontId="38" fillId="12" borderId="1" xfId="0" applyNumberFormat="1" applyFont="1" applyFill="1" applyBorder="1" applyAlignment="1">
      <alignment horizontal="center" vertical="center"/>
    </xf>
    <xf numFmtId="177" fontId="4" fillId="12" borderId="1" xfId="0" applyNumberFormat="1" applyFont="1" applyFill="1" applyBorder="1" applyAlignment="1">
      <alignment horizontal="center" vertical="center"/>
    </xf>
    <xf numFmtId="0" fontId="9" fillId="12" borderId="1" xfId="0" applyNumberFormat="1" applyFont="1" applyFill="1" applyBorder="1" applyAlignment="1">
      <alignment horizontal="center" vertical="center"/>
    </xf>
    <xf numFmtId="0" fontId="41" fillId="0" borderId="0" xfId="3" applyFont="1" applyBorder="1" applyAlignment="1" applyProtection="1">
      <alignment vertical="center"/>
    </xf>
    <xf numFmtId="0" fontId="6" fillId="4" borderId="1" xfId="0" applyFont="1" applyFill="1" applyBorder="1" applyAlignment="1">
      <alignment vertical="center" wrapText="1"/>
    </xf>
    <xf numFmtId="0" fontId="6" fillId="0" borderId="14" xfId="0" applyFont="1" applyBorder="1" applyAlignment="1">
      <alignment horizontal="left" vertical="center"/>
    </xf>
    <xf numFmtId="0" fontId="6" fillId="4" borderId="1" xfId="0" applyFont="1" applyFill="1" applyBorder="1" applyAlignment="1"/>
    <xf numFmtId="0" fontId="6" fillId="0" borderId="0" xfId="0" applyFont="1" applyFill="1" applyBorder="1" applyAlignment="1"/>
    <xf numFmtId="0" fontId="6" fillId="0" borderId="11" xfId="0" applyFont="1" applyBorder="1" applyAlignment="1">
      <alignment vertical="top" wrapText="1"/>
    </xf>
    <xf numFmtId="0" fontId="6" fillId="6" borderId="1" xfId="2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vertical="center"/>
    </xf>
    <xf numFmtId="0" fontId="35" fillId="6" borderId="1" xfId="0" applyFont="1" applyFill="1" applyBorder="1" applyAlignment="1">
      <alignment vertical="center"/>
    </xf>
    <xf numFmtId="0" fontId="6" fillId="6" borderId="1" xfId="0" applyFont="1" applyFill="1" applyBorder="1" applyAlignment="1">
      <alignment vertical="center" wrapText="1"/>
    </xf>
    <xf numFmtId="0" fontId="15" fillId="6" borderId="1" xfId="0" applyFont="1" applyFill="1" applyBorder="1" applyAlignment="1">
      <alignment horizontal="left" vertical="center" wrapText="1"/>
    </xf>
    <xf numFmtId="176" fontId="13" fillId="6" borderId="1" xfId="0" applyNumberFormat="1" applyFont="1" applyFill="1" applyBorder="1" applyAlignment="1">
      <alignment horizontal="center" vertical="center"/>
    </xf>
    <xf numFmtId="0" fontId="42" fillId="6" borderId="1" xfId="15" applyFont="1" applyFill="1" applyBorder="1" applyAlignment="1">
      <alignment vertical="center" wrapText="1"/>
    </xf>
    <xf numFmtId="0" fontId="7" fillId="0" borderId="0" xfId="14" applyAlignment="1">
      <alignment vertical="center" wrapText="1"/>
    </xf>
    <xf numFmtId="0" fontId="43" fillId="0" borderId="1" xfId="15" applyFont="1" applyBorder="1" applyAlignment="1">
      <alignment vertical="center" wrapText="1"/>
    </xf>
    <xf numFmtId="0" fontId="44" fillId="0" borderId="0" xfId="14" applyFont="1" applyAlignment="1">
      <alignment vertical="center" wrapText="1"/>
    </xf>
    <xf numFmtId="0" fontId="13" fillId="0" borderId="0" xfId="15" applyFont="1" applyAlignment="1">
      <alignment wrapText="1"/>
    </xf>
    <xf numFmtId="0" fontId="45" fillId="0" borderId="1" xfId="15" applyFont="1" applyBorder="1" applyAlignment="1">
      <alignment horizontal="left" vertical="center" wrapText="1"/>
    </xf>
    <xf numFmtId="179" fontId="9" fillId="6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/>
    </xf>
    <xf numFmtId="0" fontId="5" fillId="6" borderId="4" xfId="0" applyFont="1" applyFill="1" applyBorder="1" applyAlignment="1" applyProtection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49" fillId="0" borderId="1" xfId="0" applyFont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6" fillId="6" borderId="1" xfId="0" applyFont="1" applyFill="1" applyBorder="1" applyAlignment="1">
      <alignment horizontal="center" vertical="center" wrapText="1"/>
    </xf>
    <xf numFmtId="3" fontId="46" fillId="6" borderId="1" xfId="0" applyNumberFormat="1" applyFont="1" applyFill="1" applyBorder="1" applyAlignment="1">
      <alignment horizontal="center" vertical="center"/>
    </xf>
    <xf numFmtId="179" fontId="9" fillId="6" borderId="6" xfId="0" applyNumberFormat="1" applyFont="1" applyFill="1" applyBorder="1" applyAlignment="1">
      <alignment horizontal="center" vertical="center"/>
    </xf>
    <xf numFmtId="177" fontId="51" fillId="10" borderId="1" xfId="0" applyNumberFormat="1" applyFont="1" applyFill="1" applyBorder="1" applyAlignment="1">
      <alignment horizontal="center" vertical="center"/>
    </xf>
    <xf numFmtId="179" fontId="9" fillId="6" borderId="6" xfId="15" applyNumberFormat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3" fontId="47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3" fillId="6" borderId="6" xfId="0" applyFont="1" applyFill="1" applyBorder="1" applyAlignment="1">
      <alignment vertical="center" wrapText="1"/>
    </xf>
    <xf numFmtId="176" fontId="39" fillId="0" borderId="1" xfId="15" applyNumberFormat="1" applyFont="1" applyFill="1" applyBorder="1" applyAlignment="1">
      <alignment vertical="center"/>
    </xf>
    <xf numFmtId="176" fontId="21" fillId="0" borderId="1" xfId="0" applyNumberFormat="1" applyFont="1" applyFill="1" applyBorder="1" applyAlignment="1">
      <alignment vertical="center"/>
    </xf>
    <xf numFmtId="176" fontId="3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38" fillId="0" borderId="1" xfId="15" applyNumberFormat="1" applyFont="1" applyFill="1" applyBorder="1" applyAlignment="1">
      <alignment horizontal="center" vertical="center"/>
    </xf>
    <xf numFmtId="0" fontId="9" fillId="0" borderId="1" xfId="15" applyNumberFormat="1" applyFont="1" applyFill="1" applyBorder="1" applyAlignment="1">
      <alignment horizontal="center" vertical="center"/>
    </xf>
    <xf numFmtId="0" fontId="38" fillId="0" borderId="1" xfId="0" applyNumberFormat="1" applyFont="1" applyFill="1" applyBorder="1" applyAlignment="1">
      <alignment horizontal="center" vertical="center"/>
    </xf>
    <xf numFmtId="179" fontId="9" fillId="6" borderId="1" xfId="0" applyNumberFormat="1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/>
    </xf>
    <xf numFmtId="0" fontId="6" fillId="6" borderId="1" xfId="2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3" fontId="46" fillId="13" borderId="1" xfId="0" applyNumberFormat="1" applyFont="1" applyFill="1" applyBorder="1" applyAlignment="1">
      <alignment horizontal="right" vertical="center"/>
    </xf>
    <xf numFmtId="3" fontId="9" fillId="6" borderId="1" xfId="0" applyNumberFormat="1" applyFont="1" applyFill="1" applyBorder="1" applyAlignment="1">
      <alignment horizontal="center" vertical="center" wrapText="1"/>
    </xf>
    <xf numFmtId="0" fontId="7" fillId="0" borderId="0" xfId="40">
      <alignment vertical="center"/>
    </xf>
    <xf numFmtId="0" fontId="57" fillId="14" borderId="22" xfId="39" applyFont="1" applyFill="1" applyBorder="1" applyAlignment="1">
      <alignment horizontal="center" vertical="center"/>
    </xf>
    <xf numFmtId="0" fontId="57" fillId="14" borderId="23" xfId="39" applyFont="1" applyFill="1" applyBorder="1" applyAlignment="1">
      <alignment horizontal="center" vertical="center"/>
    </xf>
    <xf numFmtId="0" fontId="58" fillId="0" borderId="5" xfId="39" applyFont="1" applyBorder="1">
      <alignment vertical="center"/>
    </xf>
    <xf numFmtId="0" fontId="59" fillId="0" borderId="5" xfId="39" applyFont="1" applyBorder="1" applyAlignment="1">
      <alignment horizontal="center" vertical="center" wrapText="1"/>
    </xf>
    <xf numFmtId="0" fontId="59" fillId="0" borderId="1" xfId="39" applyFont="1" applyBorder="1" applyAlignment="1">
      <alignment vertical="center" wrapText="1"/>
    </xf>
    <xf numFmtId="0" fontId="4" fillId="0" borderId="5" xfId="39" applyFont="1" applyBorder="1" applyAlignment="1">
      <alignment horizontal="center" vertical="center"/>
    </xf>
    <xf numFmtId="0" fontId="58" fillId="0" borderId="1" xfId="39" applyFont="1" applyBorder="1">
      <alignment vertical="center"/>
    </xf>
    <xf numFmtId="0" fontId="4" fillId="0" borderId="1" xfId="39" applyFont="1" applyBorder="1" applyAlignment="1">
      <alignment horizontal="center" vertical="center"/>
    </xf>
    <xf numFmtId="0" fontId="59" fillId="0" borderId="1" xfId="39" applyFont="1" applyBorder="1" applyAlignment="1">
      <alignment horizontal="center" vertical="center" wrapText="1"/>
    </xf>
    <xf numFmtId="49" fontId="4" fillId="2" borderId="1" xfId="39" applyNumberFormat="1" applyFont="1" applyFill="1" applyBorder="1" applyAlignment="1">
      <alignment vertical="center" wrapText="1"/>
    </xf>
    <xf numFmtId="0" fontId="61" fillId="6" borderId="1" xfId="0" applyFont="1" applyFill="1" applyBorder="1" applyAlignment="1">
      <alignment horizontal="left" vertical="center" wrapText="1"/>
    </xf>
    <xf numFmtId="0" fontId="62" fillId="0" borderId="1" xfId="0" applyFont="1" applyBorder="1" applyAlignment="1">
      <alignment vertical="center" wrapText="1"/>
    </xf>
    <xf numFmtId="0" fontId="50" fillId="0" borderId="1" xfId="15" applyFont="1" applyBorder="1" applyAlignment="1">
      <alignment vertical="center" wrapText="1"/>
    </xf>
    <xf numFmtId="0" fontId="18" fillId="0" borderId="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4" fillId="6" borderId="15" xfId="0" applyFont="1" applyFill="1" applyBorder="1" applyAlignment="1">
      <alignment horizontal="center" vertical="center"/>
    </xf>
    <xf numFmtId="0" fontId="14" fillId="6" borderId="16" xfId="0" applyFont="1" applyFill="1" applyBorder="1" applyAlignment="1">
      <alignment horizontal="center" vertical="center"/>
    </xf>
    <xf numFmtId="0" fontId="14" fillId="6" borderId="17" xfId="0" applyFont="1" applyFill="1" applyBorder="1" applyAlignment="1">
      <alignment horizontal="center" vertical="center"/>
    </xf>
    <xf numFmtId="0" fontId="14" fillId="6" borderId="18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7" fillId="0" borderId="0" xfId="3" applyBorder="1" applyAlignment="1" applyProtection="1">
      <alignment horizontal="left" vertical="center"/>
    </xf>
    <xf numFmtId="0" fontId="15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0" fontId="19" fillId="7" borderId="2" xfId="0" applyFont="1" applyFill="1" applyBorder="1" applyAlignment="1">
      <alignment horizontal="center" vertical="center"/>
    </xf>
    <xf numFmtId="0" fontId="19" fillId="7" borderId="4" xfId="0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vertical="center"/>
    </xf>
    <xf numFmtId="0" fontId="14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/>
    </xf>
    <xf numFmtId="0" fontId="22" fillId="9" borderId="1" xfId="0" applyFont="1" applyFill="1" applyBorder="1" applyAlignment="1" applyProtection="1">
      <alignment horizontal="center" vertical="center" wrapText="1"/>
    </xf>
    <xf numFmtId="0" fontId="18" fillId="7" borderId="1" xfId="0" applyFont="1" applyFill="1" applyBorder="1" applyAlignment="1">
      <alignment horizontal="center" vertical="center"/>
    </xf>
    <xf numFmtId="0" fontId="14" fillId="6" borderId="15" xfId="0" applyFont="1" applyFill="1" applyBorder="1" applyAlignment="1">
      <alignment horizontal="center" vertical="center" wrapText="1"/>
    </xf>
    <xf numFmtId="0" fontId="14" fillId="6" borderId="16" xfId="0" applyFont="1" applyFill="1" applyBorder="1" applyAlignment="1">
      <alignment horizontal="center" vertical="center" wrapText="1"/>
    </xf>
    <xf numFmtId="0" fontId="14" fillId="6" borderId="17" xfId="0" applyFont="1" applyFill="1" applyBorder="1" applyAlignment="1">
      <alignment horizontal="center" vertical="center" wrapText="1"/>
    </xf>
    <xf numFmtId="0" fontId="14" fillId="6" borderId="18" xfId="0" applyFont="1" applyFill="1" applyBorder="1" applyAlignment="1">
      <alignment horizontal="center" vertical="center" wrapText="1"/>
    </xf>
    <xf numFmtId="0" fontId="14" fillId="6" borderId="19" xfId="0" applyFont="1" applyFill="1" applyBorder="1" applyAlignment="1">
      <alignment horizontal="center" vertical="center" wrapText="1"/>
    </xf>
    <xf numFmtId="0" fontId="14" fillId="6" borderId="20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23" fillId="7" borderId="1" xfId="0" applyFont="1" applyFill="1" applyBorder="1" applyAlignment="1">
      <alignment horizontal="center" vertical="top"/>
    </xf>
    <xf numFmtId="0" fontId="15" fillId="6" borderId="1" xfId="0" applyFont="1" applyFill="1" applyBorder="1" applyAlignment="1">
      <alignment horizontal="left" vertical="center" wrapText="1"/>
    </xf>
    <xf numFmtId="179" fontId="9" fillId="6" borderId="1" xfId="0" applyNumberFormat="1" applyFont="1" applyFill="1" applyBorder="1" applyAlignment="1">
      <alignment horizontal="center" vertical="center"/>
    </xf>
    <xf numFmtId="0" fontId="33" fillId="6" borderId="1" xfId="0" applyFont="1" applyFill="1" applyBorder="1" applyAlignment="1">
      <alignment horizontal="left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9" fillId="6" borderId="6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/>
    </xf>
    <xf numFmtId="0" fontId="6" fillId="6" borderId="1" xfId="2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left" vertical="center" wrapText="1"/>
    </xf>
    <xf numFmtId="0" fontId="5" fillId="6" borderId="2" xfId="0" applyFont="1" applyFill="1" applyBorder="1" applyAlignment="1" applyProtection="1">
      <alignment horizontal="center" vertical="center" wrapText="1"/>
    </xf>
    <xf numFmtId="0" fontId="5" fillId="6" borderId="3" xfId="0" applyFont="1" applyFill="1" applyBorder="1" applyAlignment="1" applyProtection="1">
      <alignment horizontal="center" vertical="center" wrapText="1"/>
    </xf>
    <xf numFmtId="0" fontId="5" fillId="6" borderId="4" xfId="0" applyFont="1" applyFill="1" applyBorder="1" applyAlignment="1" applyProtection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/>
    </xf>
    <xf numFmtId="0" fontId="5" fillId="6" borderId="1" xfId="15" applyFont="1" applyFill="1" applyBorder="1" applyAlignment="1" applyProtection="1">
      <alignment horizontal="center" vertical="center" wrapText="1"/>
    </xf>
    <xf numFmtId="0" fontId="10" fillId="0" borderId="0" xfId="21" applyFont="1" applyBorder="1" applyAlignment="1">
      <alignment horizontal="center" vertical="center"/>
    </xf>
    <xf numFmtId="0" fontId="8" fillId="0" borderId="1" xfId="21" applyFont="1" applyBorder="1" applyAlignment="1">
      <alignment horizontal="center" vertical="center"/>
    </xf>
    <xf numFmtId="0" fontId="6" fillId="0" borderId="12" xfId="0" applyFont="1" applyBorder="1" applyAlignment="1">
      <alignment horizontal="left" vertical="top" wrapText="1"/>
    </xf>
    <xf numFmtId="0" fontId="6" fillId="0" borderId="13" xfId="0" applyFont="1" applyBorder="1" applyAlignment="1">
      <alignment horizontal="left" vertical="top" wrapText="1"/>
    </xf>
    <xf numFmtId="0" fontId="54" fillId="14" borderId="21" xfId="39" applyNumberFormat="1" applyFont="1" applyFill="1" applyBorder="1" applyAlignment="1">
      <alignment horizontal="center" vertical="center" wrapText="1"/>
    </xf>
    <xf numFmtId="0" fontId="60" fillId="0" borderId="24" xfId="40" applyFont="1" applyBorder="1" applyAlignment="1">
      <alignment horizontal="left" vertical="center" wrapText="1"/>
    </xf>
    <xf numFmtId="0" fontId="60" fillId="0" borderId="24" xfId="40" applyFont="1" applyBorder="1" applyAlignment="1">
      <alignment horizontal="left" vertical="center"/>
    </xf>
  </cellXfs>
  <cellStyles count="43">
    <cellStyle name="百分比 2" xfId="5"/>
    <cellStyle name="百分比 3" xfId="13"/>
    <cellStyle name="标题 5" xfId="2"/>
    <cellStyle name="标题 6" xfId="37"/>
    <cellStyle name="常规" xfId="0" builtinId="0"/>
    <cellStyle name="常规 10" xfId="41"/>
    <cellStyle name="常规 11" xfId="42"/>
    <cellStyle name="常规 11 2" xfId="40"/>
    <cellStyle name="常规 2" xfId="14"/>
    <cellStyle name="常规 2 10 2" xfId="15"/>
    <cellStyle name="常规 2 2" xfId="11"/>
    <cellStyle name="常规 2 2 2" xfId="7"/>
    <cellStyle name="常规 2 3" xfId="12"/>
    <cellStyle name="常规 2 4" xfId="16"/>
    <cellStyle name="常规 2 5" xfId="38"/>
    <cellStyle name="常规 3" xfId="17"/>
    <cellStyle name="常规 3 2" xfId="9"/>
    <cellStyle name="常规 3 3" xfId="10"/>
    <cellStyle name="常规 4" xfId="18"/>
    <cellStyle name="常规 5" xfId="19"/>
    <cellStyle name="常规 6" xfId="4"/>
    <cellStyle name="常规 6 2" xfId="6"/>
    <cellStyle name="常规 7" xfId="20"/>
    <cellStyle name="常规 8" xfId="21"/>
    <cellStyle name="常规 8 2" xfId="39"/>
    <cellStyle name="常规 9" xfId="22"/>
    <cellStyle name="超链接" xfId="3" builtinId="8"/>
    <cellStyle name="超链接 2" xfId="23"/>
    <cellStyle name="超链接 3" xfId="24"/>
    <cellStyle name="超链接 4" xfId="25"/>
    <cellStyle name="千位分隔" xfId="1" builtinId="3"/>
    <cellStyle name="千位分隔[0] 2" xfId="8"/>
    <cellStyle name="已访问的超链接" xfId="28" builtinId="9" hidden="1"/>
    <cellStyle name="已访问的超链接" xfId="29" builtinId="9" hidden="1"/>
    <cellStyle name="已访问的超链接" xfId="30" builtinId="9" hidden="1"/>
    <cellStyle name="已访问的超链接" xfId="31" builtinId="9" hidden="1"/>
    <cellStyle name="已访问的超链接" xfId="32" builtinId="9" hidden="1"/>
    <cellStyle name="已访问的超链接" xfId="33" builtinId="9" hidden="1"/>
    <cellStyle name="已访问的超链接" xfId="34" builtinId="9" hidden="1"/>
    <cellStyle name="已访问的超链接" xfId="35" builtinId="9" hidden="1"/>
    <cellStyle name="已访问的超链接" xfId="36" builtinId="9" hidden="1"/>
    <cellStyle name="着色 6 2" xfId="26"/>
    <cellStyle name="着色 6 2 2" xfId="27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504825</xdr:colOff>
      <xdr:row>3</xdr:row>
      <xdr:rowOff>0</xdr:rowOff>
    </xdr:to>
    <xdr:pic>
      <xdr:nvPicPr>
        <xdr:cNvPr id="2" name="图片 3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02" t="4027" r="22719" b="2480"/>
        <a:stretch>
          <a:fillRect/>
        </a:stretch>
      </xdr:blipFill>
      <xdr:spPr bwMode="auto">
        <a:xfrm>
          <a:off x="0" y="2755900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0</xdr:rowOff>
    </xdr:from>
    <xdr:to>
      <xdr:col>0</xdr:col>
      <xdr:colOff>1057275</xdr:colOff>
      <xdr:row>0</xdr:row>
      <xdr:rowOff>561975</xdr:rowOff>
    </xdr:to>
    <xdr:pic>
      <xdr:nvPicPr>
        <xdr:cNvPr id="3" name="Picture 16" descr="Zebra_Logo_K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0"/>
          <a:ext cx="9906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</xdr:row>
      <xdr:rowOff>352425</xdr:rowOff>
    </xdr:from>
    <xdr:to>
      <xdr:col>0</xdr:col>
      <xdr:colOff>1906970</xdr:colOff>
      <xdr:row>5</xdr:row>
      <xdr:rowOff>1460371</xdr:rowOff>
    </xdr:to>
    <xdr:pic>
      <xdr:nvPicPr>
        <xdr:cNvPr id="4" name="Picture 10">
          <a:extLst>
            <a:ext uri="{FF2B5EF4-FFF2-40B4-BE49-F238E27FC236}">
              <a16:creationId xmlns="" xmlns:a16="http://schemas.microsoft.com/office/drawing/2014/main" id="{19009B73-1A22-4CAD-9AB6-0B8AD48550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4" t="8153" r="13579" b="6363"/>
        <a:stretch/>
      </xdr:blipFill>
      <xdr:spPr>
        <a:xfrm>
          <a:off x="114300" y="7108825"/>
          <a:ext cx="1792670" cy="1107946"/>
        </a:xfrm>
        <a:prstGeom prst="rect">
          <a:avLst/>
        </a:prstGeom>
      </xdr:spPr>
    </xdr:pic>
    <xdr:clientData/>
  </xdr:twoCellAnchor>
  <xdr:twoCellAnchor editAs="oneCell">
    <xdr:from>
      <xdr:col>0</xdr:col>
      <xdr:colOff>350521</xdr:colOff>
      <xdr:row>7</xdr:row>
      <xdr:rowOff>310516</xdr:rowOff>
    </xdr:from>
    <xdr:to>
      <xdr:col>0</xdr:col>
      <xdr:colOff>1691640</xdr:colOff>
      <xdr:row>7</xdr:row>
      <xdr:rowOff>1533380</xdr:rowOff>
    </xdr:to>
    <xdr:pic>
      <xdr:nvPicPr>
        <xdr:cNvPr id="5" name="Picture 12">
          <a:extLst>
            <a:ext uri="{FF2B5EF4-FFF2-40B4-BE49-F238E27FC236}">
              <a16:creationId xmlns="" xmlns:a16="http://schemas.microsoft.com/office/drawing/2014/main" id="{5181CF7B-F6EE-458D-B602-17A19C1E6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521" y="9772016"/>
          <a:ext cx="1341119" cy="1222864"/>
        </a:xfrm>
        <a:prstGeom prst="rect">
          <a:avLst/>
        </a:prstGeom>
      </xdr:spPr>
    </xdr:pic>
    <xdr:clientData/>
  </xdr:twoCellAnchor>
  <xdr:twoCellAnchor editAs="oneCell">
    <xdr:from>
      <xdr:col>0</xdr:col>
      <xdr:colOff>480060</xdr:colOff>
      <xdr:row>8</xdr:row>
      <xdr:rowOff>1295400</xdr:rowOff>
    </xdr:from>
    <xdr:to>
      <xdr:col>0</xdr:col>
      <xdr:colOff>1453726</xdr:colOff>
      <xdr:row>10</xdr:row>
      <xdr:rowOff>151086</xdr:rowOff>
    </xdr:to>
    <xdr:pic>
      <xdr:nvPicPr>
        <xdr:cNvPr id="6" name="Picture 13">
          <a:extLst>
            <a:ext uri="{FF2B5EF4-FFF2-40B4-BE49-F238E27FC236}">
              <a16:creationId xmlns="" xmlns:a16="http://schemas.microsoft.com/office/drawing/2014/main" id="{6D1E2E0F-9D70-426E-8004-A844FAF6D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0060" y="12573000"/>
          <a:ext cx="973666" cy="1675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8</xdr:row>
      <xdr:rowOff>180975</xdr:rowOff>
    </xdr:from>
    <xdr:to>
      <xdr:col>0</xdr:col>
      <xdr:colOff>1591287</xdr:colOff>
      <xdr:row>8</xdr:row>
      <xdr:rowOff>1252514</xdr:rowOff>
    </xdr:to>
    <xdr:pic>
      <xdr:nvPicPr>
        <xdr:cNvPr id="7" name="Picture 15" descr="ZT210_leftmedia_large.jpg">
          <a:extLst>
            <a:ext uri="{FF2B5EF4-FFF2-40B4-BE49-F238E27FC236}">
              <a16:creationId xmlns="" xmlns:a16="http://schemas.microsoft.com/office/drawing/2014/main" id="{375E183A-5132-4B78-85E3-86FEDF860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42900" y="11458575"/>
          <a:ext cx="1248387" cy="1071539"/>
        </a:xfrm>
        <a:prstGeom prst="rect">
          <a:avLst/>
        </a:prstGeom>
      </xdr:spPr>
    </xdr:pic>
    <xdr:clientData/>
  </xdr:twoCellAnchor>
  <xdr:twoCellAnchor>
    <xdr:from>
      <xdr:col>0</xdr:col>
      <xdr:colOff>542925</xdr:colOff>
      <xdr:row>6</xdr:row>
      <xdr:rowOff>57150</xdr:rowOff>
    </xdr:from>
    <xdr:to>
      <xdr:col>0</xdr:col>
      <xdr:colOff>1496005</xdr:colOff>
      <xdr:row>6</xdr:row>
      <xdr:rowOff>1034018</xdr:rowOff>
    </xdr:to>
    <xdr:pic>
      <xdr:nvPicPr>
        <xdr:cNvPr id="8" name="Picture 17" descr="Ironman_front Small.png">
          <a:extLst>
            <a:ext uri="{FF2B5EF4-FFF2-40B4-BE49-F238E27FC236}">
              <a16:creationId xmlns="" xmlns:a16="http://schemas.microsoft.com/office/drawing/2014/main" id="{0A396412-9EB1-4E0A-B1AE-B6426C634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2925" y="8528050"/>
          <a:ext cx="953080" cy="938768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3</xdr:row>
      <xdr:rowOff>276225</xdr:rowOff>
    </xdr:from>
    <xdr:to>
      <xdr:col>0</xdr:col>
      <xdr:colOff>1386799</xdr:colOff>
      <xdr:row>3</xdr:row>
      <xdr:rowOff>1885138</xdr:rowOff>
    </xdr:to>
    <xdr:pic>
      <xdr:nvPicPr>
        <xdr:cNvPr id="9" name="Picture 16">
          <a:extLst>
            <a:ext uri="{FF2B5EF4-FFF2-40B4-BE49-F238E27FC236}">
              <a16:creationId xmlns="" xmlns:a16="http://schemas.microsoft.com/office/drawing/2014/main" id="{8B1CB44A-7A49-4A17-843A-1C1952DFE2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87" r="34129"/>
        <a:stretch/>
      </xdr:blipFill>
      <xdr:spPr>
        <a:xfrm>
          <a:off x="504825" y="3032125"/>
          <a:ext cx="881974" cy="160891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4</xdr:row>
      <xdr:rowOff>200025</xdr:rowOff>
    </xdr:from>
    <xdr:to>
      <xdr:col>0</xdr:col>
      <xdr:colOff>1473676</xdr:colOff>
      <xdr:row>4</xdr:row>
      <xdr:rowOff>1981850</xdr:rowOff>
    </xdr:to>
    <xdr:pic>
      <xdr:nvPicPr>
        <xdr:cNvPr id="10" name="Picture 18">
          <a:extLst>
            <a:ext uri="{FF2B5EF4-FFF2-40B4-BE49-F238E27FC236}">
              <a16:creationId xmlns="" xmlns:a16="http://schemas.microsoft.com/office/drawing/2014/main" id="{48F616B7-E1D9-4216-A113-C19586539B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02" t="10823" r="52748" b="11387"/>
        <a:stretch/>
      </xdr:blipFill>
      <xdr:spPr>
        <a:xfrm>
          <a:off x="495300" y="4937125"/>
          <a:ext cx="978376" cy="178182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2</xdr:row>
      <xdr:rowOff>76201</xdr:rowOff>
    </xdr:from>
    <xdr:to>
      <xdr:col>0</xdr:col>
      <xdr:colOff>1381125</xdr:colOff>
      <xdr:row>2</xdr:row>
      <xdr:rowOff>1476375</xdr:rowOff>
    </xdr:to>
    <xdr:pic>
      <xdr:nvPicPr>
        <xdr:cNvPr id="11" name="图片 13" descr="$56A563AE698388BC.bmp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66725" y="1333501"/>
          <a:ext cx="914400" cy="14001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"/>
  <sheetViews>
    <sheetView tabSelected="1" workbookViewId="0">
      <pane xSplit="5" ySplit="8" topLeftCell="F12" activePane="bottomRight" state="frozen"/>
      <selection pane="topRight" activeCell="F1" sqref="F1"/>
      <selection pane="bottomLeft" activeCell="A9" sqref="A9"/>
      <selection pane="bottomRight" activeCell="K55" sqref="K55:K56"/>
    </sheetView>
  </sheetViews>
  <sheetFormatPr defaultColWidth="9" defaultRowHeight="17.25"/>
  <cols>
    <col min="1" max="1" width="2.125" style="16" customWidth="1"/>
    <col min="2" max="2" width="15.375" style="16" customWidth="1"/>
    <col min="3" max="3" width="13" style="16" customWidth="1"/>
    <col min="4" max="4" width="7.625" style="16" customWidth="1"/>
    <col min="5" max="6" width="24.375" style="16" customWidth="1"/>
    <col min="7" max="7" width="13.375" style="16" customWidth="1"/>
    <col min="8" max="8" width="9.125" style="16" bestFit="1" customWidth="1"/>
    <col min="9" max="9" width="8.125" style="16" customWidth="1"/>
    <col min="10" max="10" width="17.625" style="16" customWidth="1"/>
    <col min="11" max="11" width="16" style="16" customWidth="1"/>
    <col min="12" max="12" width="22" style="30" customWidth="1"/>
    <col min="13" max="13" width="40.875" style="16" customWidth="1"/>
    <col min="14" max="14" width="18.625" style="16" customWidth="1"/>
    <col min="15" max="16384" width="9" style="16"/>
  </cols>
  <sheetData>
    <row r="1" spans="1:13" ht="5.25" customHeight="1">
      <c r="C1" s="133"/>
      <c r="D1" s="133"/>
      <c r="E1" s="133"/>
      <c r="F1" s="133"/>
      <c r="G1" s="133"/>
      <c r="H1" s="133"/>
      <c r="I1" s="133"/>
      <c r="J1" s="133"/>
      <c r="K1" s="133"/>
      <c r="L1" s="133"/>
    </row>
    <row r="2" spans="1:13" s="14" customFormat="1" ht="16.5">
      <c r="C2" s="134" t="s">
        <v>300</v>
      </c>
      <c r="D2" s="134"/>
      <c r="E2" s="134"/>
      <c r="F2" s="134"/>
      <c r="G2" s="134"/>
      <c r="H2" s="134"/>
      <c r="I2" s="134"/>
      <c r="J2" s="134"/>
      <c r="K2" s="134"/>
      <c r="L2" s="134"/>
    </row>
    <row r="3" spans="1:13" s="14" customFormat="1">
      <c r="C3" s="150" t="s">
        <v>181</v>
      </c>
      <c r="D3" s="151"/>
      <c r="E3" s="151"/>
      <c r="F3" s="151"/>
      <c r="G3" s="151"/>
      <c r="H3" s="151"/>
      <c r="I3" s="151"/>
      <c r="J3" s="151"/>
      <c r="K3" s="151"/>
      <c r="L3" s="151"/>
    </row>
    <row r="4" spans="1:13" s="14" customFormat="1" ht="16.5">
      <c r="C4" s="135" t="s">
        <v>185</v>
      </c>
      <c r="D4" s="135"/>
      <c r="E4" s="135"/>
      <c r="F4" s="135"/>
      <c r="G4" s="135"/>
      <c r="H4" s="135"/>
      <c r="I4" s="135"/>
      <c r="J4" s="135"/>
      <c r="K4" s="135"/>
      <c r="L4" s="135"/>
    </row>
    <row r="5" spans="1:13" s="86" customFormat="1" ht="16.5">
      <c r="C5" s="172" t="s">
        <v>195</v>
      </c>
      <c r="D5" s="172"/>
      <c r="E5" s="172"/>
      <c r="F5" s="172"/>
      <c r="G5" s="172"/>
      <c r="H5" s="172"/>
      <c r="I5" s="172"/>
      <c r="J5" s="172"/>
      <c r="K5" s="172"/>
      <c r="L5" s="172"/>
    </row>
    <row r="6" spans="1:13" ht="39" customHeight="1">
      <c r="C6" s="136" t="s">
        <v>321</v>
      </c>
      <c r="D6" s="136"/>
      <c r="E6" s="136"/>
      <c r="F6" s="136"/>
      <c r="G6" s="136"/>
      <c r="H6" s="136"/>
      <c r="I6" s="136"/>
      <c r="J6" s="136"/>
      <c r="K6" s="136"/>
      <c r="L6" s="136"/>
    </row>
    <row r="7" spans="1:13" ht="31.5">
      <c r="A7" s="17"/>
      <c r="B7" s="18"/>
      <c r="C7" s="137" t="s">
        <v>0</v>
      </c>
      <c r="D7" s="138"/>
      <c r="E7" s="19" t="s">
        <v>1</v>
      </c>
      <c r="F7" s="19" t="s">
        <v>1</v>
      </c>
      <c r="G7" s="20" t="s">
        <v>2</v>
      </c>
      <c r="H7" s="20" t="s">
        <v>296</v>
      </c>
      <c r="I7" s="19" t="s">
        <v>3</v>
      </c>
      <c r="J7" s="23" t="s">
        <v>180</v>
      </c>
      <c r="K7" s="24" t="s">
        <v>4</v>
      </c>
      <c r="L7" s="28" t="s">
        <v>5</v>
      </c>
      <c r="M7" s="152" t="s">
        <v>6</v>
      </c>
    </row>
    <row r="8" spans="1:13" ht="28.5">
      <c r="A8" s="17"/>
      <c r="B8" s="18"/>
      <c r="C8" s="139" t="s">
        <v>7</v>
      </c>
      <c r="D8" s="139"/>
      <c r="E8" s="21" t="s">
        <v>196</v>
      </c>
      <c r="F8" s="21" t="s">
        <v>196</v>
      </c>
      <c r="G8" s="22" t="s">
        <v>69</v>
      </c>
      <c r="H8" s="22" t="s">
        <v>297</v>
      </c>
      <c r="I8" s="22" t="s">
        <v>8</v>
      </c>
      <c r="J8" s="22" t="s">
        <v>9</v>
      </c>
      <c r="K8" s="22" t="s">
        <v>10</v>
      </c>
      <c r="L8" s="25" t="s">
        <v>11</v>
      </c>
      <c r="M8" s="152"/>
    </row>
    <row r="9" spans="1:13" s="15" customFormat="1" ht="42.75" customHeight="1">
      <c r="B9" s="156" t="s">
        <v>244</v>
      </c>
      <c r="C9" s="140" t="s">
        <v>218</v>
      </c>
      <c r="D9" s="141"/>
      <c r="E9" s="87" t="s">
        <v>197</v>
      </c>
      <c r="F9" s="79" t="s">
        <v>219</v>
      </c>
      <c r="G9" s="34">
        <v>60000</v>
      </c>
      <c r="H9" s="88" t="s">
        <v>198</v>
      </c>
      <c r="I9" s="97"/>
      <c r="J9" s="50" t="s">
        <v>12</v>
      </c>
      <c r="K9" s="37" t="s">
        <v>12</v>
      </c>
      <c r="L9" s="49">
        <f>IF(I9&gt;=1,G9,0)</f>
        <v>0</v>
      </c>
      <c r="M9" s="41" t="s">
        <v>309</v>
      </c>
    </row>
    <row r="10" spans="1:13" s="15" customFormat="1">
      <c r="B10" s="157"/>
      <c r="C10" s="140" t="s">
        <v>234</v>
      </c>
      <c r="D10" s="141"/>
      <c r="E10" s="33" t="s">
        <v>13</v>
      </c>
      <c r="F10" s="79" t="s">
        <v>220</v>
      </c>
      <c r="G10" s="43">
        <v>50000</v>
      </c>
      <c r="H10" s="88" t="s">
        <v>199</v>
      </c>
      <c r="I10" s="97"/>
      <c r="J10" s="159">
        <v>7800</v>
      </c>
      <c r="K10" s="163"/>
      <c r="L10" s="154">
        <f>IF(AND(SUM(I9:I48)&gt;=1,K10&gt;0),G10*I10+G11*I11+G12*I12+G13*I13+G14*I14+G15*I15+G16*I16+G17*I17+G18*I18+G19*I19+G20*I20+G21*I21+G22*I22+G23*I23+G24*I24+G25*I25+G26*I26+G27*I27+G28*I28+G29*I29+G30*I30+G31*I31+G32*I32+G33*I33+G34*I34+G35*I35+G36*I36+G37*I37+G38*I38+G39*I39+G40*I40+G41*I41+G42*I42+G43*I43+G44*I44+G45*I45+G46*I46+G47*I47+G48*I48+J10*K10,0)</f>
        <v>0</v>
      </c>
      <c r="M10" s="66"/>
    </row>
    <row r="11" spans="1:13" s="15" customFormat="1">
      <c r="B11" s="157"/>
      <c r="C11" s="141"/>
      <c r="D11" s="141"/>
      <c r="E11" s="33" t="s">
        <v>14</v>
      </c>
      <c r="F11" s="79" t="s">
        <v>221</v>
      </c>
      <c r="G11" s="43">
        <v>40000</v>
      </c>
      <c r="H11" s="88" t="s">
        <v>199</v>
      </c>
      <c r="I11" s="97"/>
      <c r="J11" s="160"/>
      <c r="K11" s="164"/>
      <c r="L11" s="154"/>
      <c r="M11" s="66"/>
    </row>
    <row r="12" spans="1:13" s="15" customFormat="1">
      <c r="B12" s="157"/>
      <c r="C12" s="141"/>
      <c r="D12" s="141"/>
      <c r="E12" s="33" t="s">
        <v>15</v>
      </c>
      <c r="F12" s="79" t="s">
        <v>222</v>
      </c>
      <c r="G12" s="43">
        <v>25000</v>
      </c>
      <c r="H12" s="88" t="s">
        <v>199</v>
      </c>
      <c r="I12" s="97"/>
      <c r="J12" s="160"/>
      <c r="K12" s="164"/>
      <c r="L12" s="154"/>
      <c r="M12" s="66"/>
    </row>
    <row r="13" spans="1:13" s="15" customFormat="1">
      <c r="B13" s="157"/>
      <c r="C13" s="141"/>
      <c r="D13" s="141"/>
      <c r="E13" s="33" t="s">
        <v>16</v>
      </c>
      <c r="F13" s="79" t="s">
        <v>223</v>
      </c>
      <c r="G13" s="43">
        <v>25000</v>
      </c>
      <c r="H13" s="88" t="s">
        <v>199</v>
      </c>
      <c r="I13" s="97"/>
      <c r="J13" s="160"/>
      <c r="K13" s="164"/>
      <c r="L13" s="154"/>
      <c r="M13" s="66"/>
    </row>
    <row r="14" spans="1:13" s="15" customFormat="1">
      <c r="B14" s="157"/>
      <c r="C14" s="141"/>
      <c r="D14" s="141"/>
      <c r="E14" s="33" t="s">
        <v>17</v>
      </c>
      <c r="F14" s="79" t="s">
        <v>224</v>
      </c>
      <c r="G14" s="43">
        <v>25000</v>
      </c>
      <c r="H14" s="88" t="s">
        <v>199</v>
      </c>
      <c r="I14" s="97"/>
      <c r="J14" s="160"/>
      <c r="K14" s="164"/>
      <c r="L14" s="154"/>
      <c r="M14" s="66"/>
    </row>
    <row r="15" spans="1:13" s="15" customFormat="1">
      <c r="B15" s="157"/>
      <c r="C15" s="141"/>
      <c r="D15" s="141"/>
      <c r="E15" s="33" t="s">
        <v>18</v>
      </c>
      <c r="F15" s="79" t="s">
        <v>225</v>
      </c>
      <c r="G15" s="43">
        <v>60000</v>
      </c>
      <c r="H15" s="88" t="s">
        <v>199</v>
      </c>
      <c r="I15" s="97"/>
      <c r="J15" s="160"/>
      <c r="K15" s="164"/>
      <c r="L15" s="154"/>
      <c r="M15" s="66"/>
    </row>
    <row r="16" spans="1:13" s="15" customFormat="1">
      <c r="B16" s="157"/>
      <c r="C16" s="141"/>
      <c r="D16" s="141"/>
      <c r="E16" s="33" t="s">
        <v>310</v>
      </c>
      <c r="F16" s="33" t="s">
        <v>226</v>
      </c>
      <c r="G16" s="43">
        <v>25000</v>
      </c>
      <c r="H16" s="88" t="s">
        <v>199</v>
      </c>
      <c r="I16" s="97"/>
      <c r="J16" s="160"/>
      <c r="K16" s="164"/>
      <c r="L16" s="154"/>
      <c r="M16" s="66"/>
    </row>
    <row r="17" spans="2:13" s="15" customFormat="1" ht="17.25" customHeight="1">
      <c r="B17" s="157"/>
      <c r="C17" s="140" t="s">
        <v>243</v>
      </c>
      <c r="D17" s="141"/>
      <c r="E17" s="33" t="s">
        <v>19</v>
      </c>
      <c r="F17" s="79" t="s">
        <v>227</v>
      </c>
      <c r="G17" s="43">
        <v>70000</v>
      </c>
      <c r="H17" s="88" t="s">
        <v>199</v>
      </c>
      <c r="I17" s="97"/>
      <c r="J17" s="160"/>
      <c r="K17" s="164"/>
      <c r="L17" s="154"/>
      <c r="M17" s="153" t="s">
        <v>209</v>
      </c>
    </row>
    <row r="18" spans="2:13" s="15" customFormat="1">
      <c r="B18" s="157"/>
      <c r="C18" s="141"/>
      <c r="D18" s="141"/>
      <c r="E18" s="33" t="s">
        <v>20</v>
      </c>
      <c r="F18" s="79" t="s">
        <v>228</v>
      </c>
      <c r="G18" s="43">
        <v>60000</v>
      </c>
      <c r="H18" s="88" t="s">
        <v>199</v>
      </c>
      <c r="I18" s="97"/>
      <c r="J18" s="160"/>
      <c r="K18" s="164"/>
      <c r="L18" s="154"/>
      <c r="M18" s="153"/>
    </row>
    <row r="19" spans="2:13" s="15" customFormat="1">
      <c r="B19" s="157"/>
      <c r="C19" s="141"/>
      <c r="D19" s="141"/>
      <c r="E19" s="33" t="s">
        <v>21</v>
      </c>
      <c r="F19" s="79" t="s">
        <v>229</v>
      </c>
      <c r="G19" s="43">
        <v>70000</v>
      </c>
      <c r="H19" s="88" t="s">
        <v>199</v>
      </c>
      <c r="I19" s="97"/>
      <c r="J19" s="160"/>
      <c r="K19" s="164"/>
      <c r="L19" s="154"/>
      <c r="M19" s="153"/>
    </row>
    <row r="20" spans="2:13" s="15" customFormat="1">
      <c r="B20" s="157"/>
      <c r="C20" s="141"/>
      <c r="D20" s="141"/>
      <c r="E20" s="33" t="s">
        <v>22</v>
      </c>
      <c r="F20" s="79" t="s">
        <v>230</v>
      </c>
      <c r="G20" s="43">
        <v>40000</v>
      </c>
      <c r="H20" s="88" t="s">
        <v>199</v>
      </c>
      <c r="I20" s="97"/>
      <c r="J20" s="160"/>
      <c r="K20" s="164"/>
      <c r="L20" s="154"/>
      <c r="M20" s="153"/>
    </row>
    <row r="21" spans="2:13" s="15" customFormat="1">
      <c r="B21" s="157"/>
      <c r="C21" s="141"/>
      <c r="D21" s="141"/>
      <c r="E21" s="33" t="s">
        <v>23</v>
      </c>
      <c r="F21" s="79" t="s">
        <v>231</v>
      </c>
      <c r="G21" s="43">
        <v>100000</v>
      </c>
      <c r="H21" s="88" t="s">
        <v>199</v>
      </c>
      <c r="I21" s="97"/>
      <c r="J21" s="160"/>
      <c r="K21" s="164"/>
      <c r="L21" s="154"/>
      <c r="M21" s="153"/>
    </row>
    <row r="22" spans="2:13" s="15" customFormat="1">
      <c r="B22" s="157"/>
      <c r="C22" s="141"/>
      <c r="D22" s="141"/>
      <c r="E22" s="33" t="s">
        <v>24</v>
      </c>
      <c r="F22" s="79" t="s">
        <v>232</v>
      </c>
      <c r="G22" s="43">
        <v>30000</v>
      </c>
      <c r="H22" s="88" t="s">
        <v>199</v>
      </c>
      <c r="I22" s="97"/>
      <c r="J22" s="160"/>
      <c r="K22" s="164"/>
      <c r="L22" s="154"/>
      <c r="M22" s="153"/>
    </row>
    <row r="23" spans="2:13" s="15" customFormat="1">
      <c r="B23" s="157"/>
      <c r="C23" s="141"/>
      <c r="D23" s="141"/>
      <c r="E23" s="33" t="s">
        <v>25</v>
      </c>
      <c r="F23" s="79" t="s">
        <v>233</v>
      </c>
      <c r="G23" s="43">
        <v>30000</v>
      </c>
      <c r="H23" s="88" t="s">
        <v>199</v>
      </c>
      <c r="I23" s="97"/>
      <c r="J23" s="160"/>
      <c r="K23" s="164"/>
      <c r="L23" s="154"/>
      <c r="M23" s="153"/>
    </row>
    <row r="24" spans="2:13" s="15" customFormat="1">
      <c r="B24" s="157"/>
      <c r="C24" s="140" t="s">
        <v>242</v>
      </c>
      <c r="D24" s="141"/>
      <c r="E24" s="35" t="s">
        <v>26</v>
      </c>
      <c r="F24" s="79" t="s">
        <v>235</v>
      </c>
      <c r="G24" s="43">
        <v>20000</v>
      </c>
      <c r="H24" s="88" t="s">
        <v>199</v>
      </c>
      <c r="I24" s="97"/>
      <c r="J24" s="160"/>
      <c r="K24" s="164"/>
      <c r="L24" s="154"/>
      <c r="M24" s="153" t="s">
        <v>295</v>
      </c>
    </row>
    <row r="25" spans="2:13" s="15" customFormat="1">
      <c r="B25" s="157"/>
      <c r="C25" s="141"/>
      <c r="D25" s="141"/>
      <c r="E25" s="35" t="s">
        <v>27</v>
      </c>
      <c r="F25" s="79" t="s">
        <v>236</v>
      </c>
      <c r="G25" s="43">
        <v>20000</v>
      </c>
      <c r="H25" s="88" t="s">
        <v>199</v>
      </c>
      <c r="I25" s="97"/>
      <c r="J25" s="160"/>
      <c r="K25" s="164"/>
      <c r="L25" s="154"/>
      <c r="M25" s="153"/>
    </row>
    <row r="26" spans="2:13" s="15" customFormat="1">
      <c r="B26" s="157"/>
      <c r="C26" s="141"/>
      <c r="D26" s="141"/>
      <c r="E26" s="35" t="s">
        <v>28</v>
      </c>
      <c r="F26" s="79" t="s">
        <v>237</v>
      </c>
      <c r="G26" s="43">
        <v>10000</v>
      </c>
      <c r="H26" s="88" t="s">
        <v>199</v>
      </c>
      <c r="I26" s="97"/>
      <c r="J26" s="160"/>
      <c r="K26" s="164"/>
      <c r="L26" s="154"/>
      <c r="M26" s="153"/>
    </row>
    <row r="27" spans="2:13" s="15" customFormat="1">
      <c r="B27" s="157"/>
      <c r="C27" s="141"/>
      <c r="D27" s="141"/>
      <c r="E27" s="33" t="s">
        <v>29</v>
      </c>
      <c r="F27" s="79" t="s">
        <v>238</v>
      </c>
      <c r="G27" s="43">
        <v>30000</v>
      </c>
      <c r="H27" s="88" t="s">
        <v>199</v>
      </c>
      <c r="I27" s="97"/>
      <c r="J27" s="160"/>
      <c r="K27" s="164"/>
      <c r="L27" s="154"/>
      <c r="M27" s="153"/>
    </row>
    <row r="28" spans="2:13" s="15" customFormat="1">
      <c r="B28" s="157"/>
      <c r="C28" s="141"/>
      <c r="D28" s="141"/>
      <c r="E28" s="33" t="s">
        <v>30</v>
      </c>
      <c r="F28" s="33" t="s">
        <v>239</v>
      </c>
      <c r="G28" s="43">
        <v>50000</v>
      </c>
      <c r="H28" s="88" t="s">
        <v>199</v>
      </c>
      <c r="I28" s="97"/>
      <c r="J28" s="160"/>
      <c r="K28" s="164"/>
      <c r="L28" s="154"/>
      <c r="M28" s="153"/>
    </row>
    <row r="29" spans="2:13" s="15" customFormat="1">
      <c r="B29" s="157"/>
      <c r="C29" s="141"/>
      <c r="D29" s="141"/>
      <c r="E29" s="33" t="s">
        <v>168</v>
      </c>
      <c r="F29" s="79" t="s">
        <v>240</v>
      </c>
      <c r="G29" s="43">
        <v>50000</v>
      </c>
      <c r="H29" s="88" t="s">
        <v>199</v>
      </c>
      <c r="I29" s="97"/>
      <c r="J29" s="160"/>
      <c r="K29" s="164"/>
      <c r="L29" s="154"/>
      <c r="M29" s="153"/>
    </row>
    <row r="30" spans="2:13" s="15" customFormat="1">
      <c r="B30" s="158"/>
      <c r="C30" s="141"/>
      <c r="D30" s="141"/>
      <c r="E30" s="35" t="s">
        <v>31</v>
      </c>
      <c r="F30" s="79" t="s">
        <v>241</v>
      </c>
      <c r="G30" s="43">
        <v>30000</v>
      </c>
      <c r="H30" s="88" t="s">
        <v>199</v>
      </c>
      <c r="I30" s="97"/>
      <c r="J30" s="160"/>
      <c r="K30" s="164"/>
      <c r="L30" s="154"/>
      <c r="M30" s="153"/>
    </row>
    <row r="31" spans="2:13" s="15" customFormat="1">
      <c r="B31" s="156" t="s">
        <v>263</v>
      </c>
      <c r="C31" s="140" t="s">
        <v>253</v>
      </c>
      <c r="D31" s="141"/>
      <c r="E31" s="33" t="s">
        <v>32</v>
      </c>
      <c r="F31" s="79" t="s">
        <v>245</v>
      </c>
      <c r="G31" s="43">
        <v>60000</v>
      </c>
      <c r="H31" s="88" t="s">
        <v>199</v>
      </c>
      <c r="I31" s="97"/>
      <c r="J31" s="160"/>
      <c r="K31" s="164"/>
      <c r="L31" s="154"/>
      <c r="M31" s="66"/>
    </row>
    <row r="32" spans="2:13" s="42" customFormat="1">
      <c r="B32" s="157"/>
      <c r="C32" s="141"/>
      <c r="D32" s="141"/>
      <c r="E32" s="65" t="s">
        <v>33</v>
      </c>
      <c r="F32" s="79" t="s">
        <v>246</v>
      </c>
      <c r="G32" s="43">
        <v>80000</v>
      </c>
      <c r="H32" s="88" t="s">
        <v>199</v>
      </c>
      <c r="I32" s="97"/>
      <c r="J32" s="160"/>
      <c r="K32" s="164"/>
      <c r="L32" s="154"/>
      <c r="M32" s="67"/>
    </row>
    <row r="33" spans="2:13" s="15" customFormat="1" ht="28.5">
      <c r="B33" s="157"/>
      <c r="C33" s="141"/>
      <c r="D33" s="141"/>
      <c r="E33" s="33" t="s">
        <v>34</v>
      </c>
      <c r="F33" s="79" t="s">
        <v>247</v>
      </c>
      <c r="G33" s="43">
        <v>100000</v>
      </c>
      <c r="H33" s="88" t="s">
        <v>199</v>
      </c>
      <c r="I33" s="97"/>
      <c r="J33" s="160"/>
      <c r="K33" s="164"/>
      <c r="L33" s="154"/>
      <c r="M33" s="41" t="s">
        <v>312</v>
      </c>
    </row>
    <row r="34" spans="2:13" s="15" customFormat="1" ht="28.5">
      <c r="B34" s="157"/>
      <c r="C34" s="141"/>
      <c r="D34" s="141"/>
      <c r="E34" s="33" t="s">
        <v>169</v>
      </c>
      <c r="F34" s="80" t="s">
        <v>299</v>
      </c>
      <c r="G34" s="43">
        <v>150000</v>
      </c>
      <c r="H34" s="88" t="s">
        <v>199</v>
      </c>
      <c r="I34" s="97"/>
      <c r="J34" s="160"/>
      <c r="K34" s="164"/>
      <c r="L34" s="154"/>
      <c r="M34" s="68"/>
    </row>
    <row r="35" spans="2:13" s="15" customFormat="1">
      <c r="B35" s="157"/>
      <c r="C35" s="128" t="s">
        <v>322</v>
      </c>
      <c r="D35" s="129"/>
      <c r="E35" s="33" t="s">
        <v>35</v>
      </c>
      <c r="F35" s="79" t="s">
        <v>248</v>
      </c>
      <c r="G35" s="43">
        <v>100000</v>
      </c>
      <c r="H35" s="88" t="s">
        <v>199</v>
      </c>
      <c r="I35" s="97"/>
      <c r="J35" s="160"/>
      <c r="K35" s="164"/>
      <c r="L35" s="154"/>
      <c r="M35" s="41" t="s">
        <v>304</v>
      </c>
    </row>
    <row r="36" spans="2:13" s="15" customFormat="1" ht="28.5">
      <c r="B36" s="157"/>
      <c r="C36" s="130"/>
      <c r="D36" s="131"/>
      <c r="E36" s="33" t="s">
        <v>36</v>
      </c>
      <c r="F36" s="79" t="s">
        <v>249</v>
      </c>
      <c r="G36" s="43">
        <v>50000</v>
      </c>
      <c r="H36" s="88" t="s">
        <v>200</v>
      </c>
      <c r="I36" s="97"/>
      <c r="J36" s="160"/>
      <c r="K36" s="164"/>
      <c r="L36" s="154"/>
      <c r="M36" s="41" t="s">
        <v>37</v>
      </c>
    </row>
    <row r="37" spans="2:13" s="15" customFormat="1">
      <c r="B37" s="157"/>
      <c r="C37" s="130"/>
      <c r="D37" s="131"/>
      <c r="E37" s="33" t="s">
        <v>38</v>
      </c>
      <c r="F37" s="79" t="s">
        <v>250</v>
      </c>
      <c r="G37" s="43">
        <v>40000</v>
      </c>
      <c r="H37" s="88" t="s">
        <v>199</v>
      </c>
      <c r="I37" s="97"/>
      <c r="J37" s="160"/>
      <c r="K37" s="164"/>
      <c r="L37" s="154"/>
      <c r="M37" s="41" t="s">
        <v>303</v>
      </c>
    </row>
    <row r="38" spans="2:13" s="15" customFormat="1">
      <c r="B38" s="157"/>
      <c r="C38" s="130"/>
      <c r="D38" s="131"/>
      <c r="E38" s="33" t="s">
        <v>39</v>
      </c>
      <c r="F38" s="79" t="s">
        <v>251</v>
      </c>
      <c r="G38" s="43">
        <v>20000</v>
      </c>
      <c r="H38" s="88" t="s">
        <v>199</v>
      </c>
      <c r="I38" s="97"/>
      <c r="J38" s="160"/>
      <c r="K38" s="164"/>
      <c r="L38" s="154"/>
      <c r="M38" s="41"/>
    </row>
    <row r="39" spans="2:13" s="15" customFormat="1">
      <c r="B39" s="157"/>
      <c r="C39" s="130"/>
      <c r="D39" s="131"/>
      <c r="E39" s="33" t="s">
        <v>333</v>
      </c>
      <c r="F39" s="79" t="s">
        <v>334</v>
      </c>
      <c r="G39" s="43">
        <v>50000</v>
      </c>
      <c r="H39" s="88" t="s">
        <v>331</v>
      </c>
      <c r="I39" s="97"/>
      <c r="J39" s="160"/>
      <c r="K39" s="164"/>
      <c r="L39" s="154"/>
      <c r="M39" s="41"/>
    </row>
    <row r="40" spans="2:13" s="15" customFormat="1" ht="28.5">
      <c r="B40" s="157"/>
      <c r="C40" s="130"/>
      <c r="D40" s="131"/>
      <c r="E40" s="33" t="s">
        <v>186</v>
      </c>
      <c r="F40" s="79" t="s">
        <v>252</v>
      </c>
      <c r="G40" s="43">
        <v>80000</v>
      </c>
      <c r="H40" s="88" t="s">
        <v>200</v>
      </c>
      <c r="I40" s="97"/>
      <c r="J40" s="160"/>
      <c r="K40" s="164"/>
      <c r="L40" s="154"/>
      <c r="M40" s="41" t="s">
        <v>187</v>
      </c>
    </row>
    <row r="41" spans="2:13" s="15" customFormat="1">
      <c r="B41" s="157"/>
      <c r="C41" s="140" t="s">
        <v>291</v>
      </c>
      <c r="D41" s="141"/>
      <c r="E41" s="33" t="s">
        <v>40</v>
      </c>
      <c r="F41" s="79" t="s">
        <v>254</v>
      </c>
      <c r="G41" s="43">
        <v>40000</v>
      </c>
      <c r="H41" s="88" t="s">
        <v>215</v>
      </c>
      <c r="I41" s="97"/>
      <c r="J41" s="160"/>
      <c r="K41" s="164"/>
      <c r="L41" s="154"/>
      <c r="M41" s="41" t="s">
        <v>211</v>
      </c>
    </row>
    <row r="42" spans="2:13" s="15" customFormat="1">
      <c r="B42" s="157"/>
      <c r="C42" s="141"/>
      <c r="D42" s="141"/>
      <c r="E42" s="33" t="s">
        <v>311</v>
      </c>
      <c r="F42" s="79" t="s">
        <v>255</v>
      </c>
      <c r="G42" s="43">
        <v>30000</v>
      </c>
      <c r="H42" s="88" t="s">
        <v>199</v>
      </c>
      <c r="I42" s="97"/>
      <c r="J42" s="160"/>
      <c r="K42" s="164"/>
      <c r="L42" s="154"/>
      <c r="M42" s="41" t="s">
        <v>212</v>
      </c>
    </row>
    <row r="43" spans="2:13" s="15" customFormat="1">
      <c r="B43" s="157"/>
      <c r="C43" s="141"/>
      <c r="D43" s="141"/>
      <c r="E43" s="33" t="s">
        <v>41</v>
      </c>
      <c r="F43" s="79" t="s">
        <v>256</v>
      </c>
      <c r="G43" s="43">
        <v>30000</v>
      </c>
      <c r="H43" s="88" t="s">
        <v>199</v>
      </c>
      <c r="I43" s="97"/>
      <c r="J43" s="160"/>
      <c r="K43" s="164"/>
      <c r="L43" s="154"/>
      <c r="M43" s="41" t="s">
        <v>213</v>
      </c>
    </row>
    <row r="44" spans="2:13" s="15" customFormat="1">
      <c r="B44" s="157"/>
      <c r="C44" s="141"/>
      <c r="D44" s="141"/>
      <c r="E44" s="33" t="s">
        <v>42</v>
      </c>
      <c r="F44" s="79" t="s">
        <v>257</v>
      </c>
      <c r="G44" s="43">
        <v>30000</v>
      </c>
      <c r="H44" s="88" t="s">
        <v>199</v>
      </c>
      <c r="I44" s="97"/>
      <c r="J44" s="160"/>
      <c r="K44" s="164"/>
      <c r="L44" s="154"/>
      <c r="M44" s="41" t="s">
        <v>214</v>
      </c>
    </row>
    <row r="45" spans="2:13" s="15" customFormat="1">
      <c r="B45" s="157"/>
      <c r="C45" s="141"/>
      <c r="D45" s="141"/>
      <c r="E45" s="33" t="s">
        <v>202</v>
      </c>
      <c r="F45" s="79" t="s">
        <v>258</v>
      </c>
      <c r="G45" s="43">
        <v>30000</v>
      </c>
      <c r="H45" s="88" t="s">
        <v>198</v>
      </c>
      <c r="I45" s="97"/>
      <c r="J45" s="160"/>
      <c r="K45" s="164"/>
      <c r="L45" s="154"/>
      <c r="M45" s="41" t="s">
        <v>308</v>
      </c>
    </row>
    <row r="46" spans="2:13" s="15" customFormat="1">
      <c r="B46" s="157"/>
      <c r="C46" s="141"/>
      <c r="D46" s="141"/>
      <c r="E46" s="33" t="s">
        <v>43</v>
      </c>
      <c r="F46" s="79" t="s">
        <v>259</v>
      </c>
      <c r="G46" s="43">
        <v>50000</v>
      </c>
      <c r="H46" s="88" t="s">
        <v>199</v>
      </c>
      <c r="I46" s="97"/>
      <c r="J46" s="160"/>
      <c r="K46" s="164"/>
      <c r="L46" s="154"/>
      <c r="M46" s="69"/>
    </row>
    <row r="47" spans="2:13" s="15" customFormat="1">
      <c r="B47" s="157"/>
      <c r="C47" s="141"/>
      <c r="D47" s="141"/>
      <c r="E47" s="33" t="s">
        <v>44</v>
      </c>
      <c r="F47" s="79" t="s">
        <v>260</v>
      </c>
      <c r="G47" s="43">
        <v>80000</v>
      </c>
      <c r="H47" s="88" t="s">
        <v>199</v>
      </c>
      <c r="I47" s="97"/>
      <c r="J47" s="160"/>
      <c r="K47" s="164"/>
      <c r="L47" s="154"/>
      <c r="M47" s="68"/>
    </row>
    <row r="48" spans="2:13" s="15" customFormat="1" ht="28.5">
      <c r="B48" s="157"/>
      <c r="C48" s="140" t="s">
        <v>242</v>
      </c>
      <c r="D48" s="141"/>
      <c r="E48" s="64" t="s">
        <v>45</v>
      </c>
      <c r="F48" s="79" t="s">
        <v>261</v>
      </c>
      <c r="G48" s="43">
        <v>80000</v>
      </c>
      <c r="H48" s="88" t="s">
        <v>199</v>
      </c>
      <c r="I48" s="97"/>
      <c r="J48" s="161"/>
      <c r="K48" s="165"/>
      <c r="L48" s="154"/>
      <c r="M48" s="41" t="s">
        <v>301</v>
      </c>
    </row>
    <row r="49" spans="2:13" s="15" customFormat="1">
      <c r="B49" s="157"/>
      <c r="C49" s="140" t="s">
        <v>264</v>
      </c>
      <c r="D49" s="141"/>
      <c r="E49" s="33" t="s">
        <v>170</v>
      </c>
      <c r="F49" s="79" t="s">
        <v>265</v>
      </c>
      <c r="G49" s="43">
        <v>50000</v>
      </c>
      <c r="H49" s="88" t="s">
        <v>200</v>
      </c>
      <c r="I49" s="97"/>
      <c r="J49" s="167">
        <v>11800</v>
      </c>
      <c r="K49" s="166"/>
      <c r="L49" s="154">
        <f>IF(AND(I49+I50+I51+I52+I53&gt;=1,K49&gt;0),G49*I49+G50*I50+G51*I51+G52*I52+G53*I53+J49*K49,0)</f>
        <v>0</v>
      </c>
      <c r="M49" s="153" t="s">
        <v>210</v>
      </c>
    </row>
    <row r="50" spans="2:13" s="15" customFormat="1">
      <c r="B50" s="157"/>
      <c r="C50" s="141"/>
      <c r="D50" s="141"/>
      <c r="E50" s="33" t="s">
        <v>171</v>
      </c>
      <c r="F50" s="79" t="s">
        <v>266</v>
      </c>
      <c r="G50" s="43">
        <v>60000</v>
      </c>
      <c r="H50" s="88" t="s">
        <v>200</v>
      </c>
      <c r="I50" s="97"/>
      <c r="J50" s="167"/>
      <c r="K50" s="166"/>
      <c r="L50" s="154"/>
      <c r="M50" s="155"/>
    </row>
    <row r="51" spans="2:13" s="15" customFormat="1">
      <c r="B51" s="157"/>
      <c r="C51" s="141"/>
      <c r="D51" s="141"/>
      <c r="E51" s="33" t="s">
        <v>46</v>
      </c>
      <c r="F51" s="79" t="s">
        <v>267</v>
      </c>
      <c r="G51" s="43">
        <v>60000</v>
      </c>
      <c r="H51" s="88" t="s">
        <v>200</v>
      </c>
      <c r="I51" s="97"/>
      <c r="J51" s="167"/>
      <c r="K51" s="166"/>
      <c r="L51" s="154"/>
      <c r="M51" s="155"/>
    </row>
    <row r="52" spans="2:13" s="15" customFormat="1">
      <c r="B52" s="157"/>
      <c r="C52" s="141"/>
      <c r="D52" s="141"/>
      <c r="E52" s="33" t="s">
        <v>47</v>
      </c>
      <c r="F52" s="79" t="s">
        <v>268</v>
      </c>
      <c r="G52" s="43">
        <v>60000</v>
      </c>
      <c r="H52" s="88" t="s">
        <v>200</v>
      </c>
      <c r="I52" s="97"/>
      <c r="J52" s="167"/>
      <c r="K52" s="166"/>
      <c r="L52" s="154"/>
      <c r="M52" s="155"/>
    </row>
    <row r="53" spans="2:13" s="15" customFormat="1">
      <c r="B53" s="157"/>
      <c r="C53" s="141"/>
      <c r="D53" s="141"/>
      <c r="E53" s="33" t="s">
        <v>48</v>
      </c>
      <c r="F53" s="79" t="s">
        <v>269</v>
      </c>
      <c r="G53" s="43">
        <v>80000</v>
      </c>
      <c r="H53" s="88" t="s">
        <v>200</v>
      </c>
      <c r="I53" s="97"/>
      <c r="J53" s="167"/>
      <c r="K53" s="166"/>
      <c r="L53" s="154"/>
      <c r="M53" s="155"/>
    </row>
    <row r="54" spans="2:13" s="15" customFormat="1" ht="31.5" customHeight="1">
      <c r="B54" s="157"/>
      <c r="C54" s="140" t="s">
        <v>216</v>
      </c>
      <c r="D54" s="141"/>
      <c r="E54" s="33" t="s">
        <v>172</v>
      </c>
      <c r="F54" s="79" t="s">
        <v>270</v>
      </c>
      <c r="G54" s="43">
        <v>150000</v>
      </c>
      <c r="H54" s="88" t="s">
        <v>200</v>
      </c>
      <c r="I54" s="97"/>
      <c r="J54" s="50">
        <v>14800</v>
      </c>
      <c r="K54" s="99"/>
      <c r="L54" s="49">
        <f>IF(AND(I54&gt;=1,K54&gt;0),G54*I54+J54*K54,0)</f>
        <v>0</v>
      </c>
      <c r="M54" s="69"/>
    </row>
    <row r="55" spans="2:13" s="15" customFormat="1" ht="29.25" customHeight="1">
      <c r="B55" s="157"/>
      <c r="C55" s="140" t="s">
        <v>273</v>
      </c>
      <c r="D55" s="141"/>
      <c r="E55" s="33" t="s">
        <v>49</v>
      </c>
      <c r="F55" s="79" t="s">
        <v>271</v>
      </c>
      <c r="G55" s="43">
        <v>100000</v>
      </c>
      <c r="H55" s="88" t="s">
        <v>200</v>
      </c>
      <c r="I55" s="97"/>
      <c r="J55" s="162">
        <v>14800</v>
      </c>
      <c r="K55" s="166"/>
      <c r="L55" s="154">
        <f>IF(AND((I55+I56)&gt;=1,K55&gt;0),G55*I55+G56*I56+J55*K55,0)</f>
        <v>0</v>
      </c>
      <c r="M55" s="153" t="s">
        <v>302</v>
      </c>
    </row>
    <row r="56" spans="2:13" s="15" customFormat="1" ht="29.25" customHeight="1">
      <c r="B56" s="157"/>
      <c r="C56" s="141"/>
      <c r="D56" s="141"/>
      <c r="E56" s="33" t="s">
        <v>50</v>
      </c>
      <c r="F56" s="79" t="s">
        <v>272</v>
      </c>
      <c r="G56" s="43">
        <v>100000</v>
      </c>
      <c r="H56" s="88" t="s">
        <v>200</v>
      </c>
      <c r="I56" s="97"/>
      <c r="J56" s="162"/>
      <c r="K56" s="166"/>
      <c r="L56" s="154"/>
      <c r="M56" s="153"/>
    </row>
    <row r="57" spans="2:13" s="15" customFormat="1" ht="17.25" customHeight="1">
      <c r="B57" s="157"/>
      <c r="C57" s="144" t="s">
        <v>298</v>
      </c>
      <c r="D57" s="145"/>
      <c r="E57" s="33" t="s">
        <v>337</v>
      </c>
      <c r="F57" s="79" t="s">
        <v>274</v>
      </c>
      <c r="G57" s="43">
        <v>50000</v>
      </c>
      <c r="H57" s="88" t="s">
        <v>200</v>
      </c>
      <c r="I57" s="97"/>
      <c r="J57" s="78" t="s">
        <v>12</v>
      </c>
      <c r="K57" s="100" t="s">
        <v>313</v>
      </c>
      <c r="L57" s="77">
        <f>IF(I57&gt;=1,G57*I57,0)</f>
        <v>0</v>
      </c>
      <c r="M57" s="66"/>
    </row>
    <row r="58" spans="2:13" s="15" customFormat="1">
      <c r="B58" s="157"/>
      <c r="C58" s="146"/>
      <c r="D58" s="147"/>
      <c r="E58" s="33" t="s">
        <v>51</v>
      </c>
      <c r="F58" s="79" t="s">
        <v>275</v>
      </c>
      <c r="G58" s="43">
        <v>60000</v>
      </c>
      <c r="H58" s="88" t="s">
        <v>199</v>
      </c>
      <c r="I58" s="97"/>
      <c r="J58" s="78" t="s">
        <v>12</v>
      </c>
      <c r="K58" s="100" t="s">
        <v>313</v>
      </c>
      <c r="L58" s="77">
        <f>IF(I58&gt;=1,G58*I58,0)</f>
        <v>0</v>
      </c>
      <c r="M58" s="66"/>
    </row>
    <row r="59" spans="2:13" s="15" customFormat="1">
      <c r="B59" s="157"/>
      <c r="C59" s="146"/>
      <c r="D59" s="147"/>
      <c r="E59" s="33" t="s">
        <v>52</v>
      </c>
      <c r="F59" s="79" t="s">
        <v>276</v>
      </c>
      <c r="G59" s="43">
        <v>60000</v>
      </c>
      <c r="H59" s="88" t="s">
        <v>199</v>
      </c>
      <c r="I59" s="97"/>
      <c r="J59" s="78" t="s">
        <v>12</v>
      </c>
      <c r="K59" s="100" t="s">
        <v>313</v>
      </c>
      <c r="L59" s="77">
        <f>IF(I59&gt;=1,G59*I59,0)</f>
        <v>0</v>
      </c>
      <c r="M59" s="41"/>
    </row>
    <row r="60" spans="2:13" s="15" customFormat="1">
      <c r="B60" s="158"/>
      <c r="C60" s="148"/>
      <c r="D60" s="149"/>
      <c r="E60" s="81" t="s">
        <v>203</v>
      </c>
      <c r="F60" s="81" t="s">
        <v>277</v>
      </c>
      <c r="G60" s="43">
        <v>60000</v>
      </c>
      <c r="H60" s="88" t="s">
        <v>204</v>
      </c>
      <c r="I60" s="97"/>
      <c r="J60" s="78" t="s">
        <v>12</v>
      </c>
      <c r="K60" s="100" t="s">
        <v>12</v>
      </c>
      <c r="L60" s="89">
        <f>IF(I60=1,G60,0)</f>
        <v>0</v>
      </c>
      <c r="M60" s="41"/>
    </row>
    <row r="61" spans="2:13" s="15" customFormat="1" ht="18" customHeight="1">
      <c r="B61" s="156" t="s">
        <v>278</v>
      </c>
      <c r="C61" s="142" t="s">
        <v>53</v>
      </c>
      <c r="D61" s="142"/>
      <c r="E61" s="142"/>
      <c r="F61" s="90" t="s">
        <v>279</v>
      </c>
      <c r="G61" s="32"/>
      <c r="H61" s="32"/>
      <c r="I61" s="32"/>
      <c r="J61" s="38" t="s">
        <v>12</v>
      </c>
      <c r="K61" s="38" t="s">
        <v>313</v>
      </c>
      <c r="L61" s="44" t="s">
        <v>173</v>
      </c>
      <c r="M61" s="41" t="s">
        <v>174</v>
      </c>
    </row>
    <row r="62" spans="2:13" s="15" customFormat="1" ht="28.5">
      <c r="B62" s="168"/>
      <c r="C62" s="180" t="s">
        <v>54</v>
      </c>
      <c r="D62" s="180"/>
      <c r="E62" s="180"/>
      <c r="F62" s="82" t="s">
        <v>280</v>
      </c>
      <c r="G62" s="53" t="s">
        <v>12</v>
      </c>
      <c r="H62" s="78" t="s">
        <v>200</v>
      </c>
      <c r="I62" s="96"/>
      <c r="J62" s="45">
        <v>60</v>
      </c>
      <c r="K62" s="101"/>
      <c r="L62" s="46">
        <f>IF(I62&gt;=1,J62*K62,0)</f>
        <v>0</v>
      </c>
      <c r="M62" s="41" t="s">
        <v>314</v>
      </c>
    </row>
    <row r="63" spans="2:13" s="15" customFormat="1" ht="28.5">
      <c r="B63" s="168"/>
      <c r="C63" s="173" t="s">
        <v>205</v>
      </c>
      <c r="D63" s="174"/>
      <c r="E63" s="175"/>
      <c r="F63" s="82" t="s">
        <v>281</v>
      </c>
      <c r="G63" s="53" t="s">
        <v>206</v>
      </c>
      <c r="H63" s="78" t="s">
        <v>207</v>
      </c>
      <c r="I63" s="97"/>
      <c r="J63" s="45">
        <v>60</v>
      </c>
      <c r="K63" s="102"/>
      <c r="L63" s="91">
        <f>IF(I63&gt;=1,J63*K63,0)</f>
        <v>0</v>
      </c>
      <c r="M63" s="41" t="s">
        <v>315</v>
      </c>
    </row>
    <row r="64" spans="2:13" s="15" customFormat="1" ht="28.5">
      <c r="B64" s="168"/>
      <c r="C64" s="178" t="s">
        <v>290</v>
      </c>
      <c r="D64" s="179"/>
      <c r="E64" s="36" t="s">
        <v>55</v>
      </c>
      <c r="F64" s="83" t="s">
        <v>282</v>
      </c>
      <c r="G64" s="54" t="s">
        <v>173</v>
      </c>
      <c r="H64" s="78" t="s">
        <v>200</v>
      </c>
      <c r="I64" s="98"/>
      <c r="J64" s="45">
        <v>1</v>
      </c>
      <c r="K64" s="103"/>
      <c r="L64" s="47">
        <f>IF(I64&gt;=1,J64*K64,0)</f>
        <v>0</v>
      </c>
      <c r="M64" s="48" t="s">
        <v>316</v>
      </c>
    </row>
    <row r="65" spans="2:13" s="15" customFormat="1" ht="28.5">
      <c r="B65" s="168"/>
      <c r="C65" s="179"/>
      <c r="D65" s="179"/>
      <c r="E65" s="36" t="s">
        <v>175</v>
      </c>
      <c r="F65" s="83" t="s">
        <v>283</v>
      </c>
      <c r="G65" s="54" t="s">
        <v>173</v>
      </c>
      <c r="H65" s="78" t="s">
        <v>204</v>
      </c>
      <c r="I65" s="98"/>
      <c r="J65" s="45">
        <v>5</v>
      </c>
      <c r="K65" s="103"/>
      <c r="L65" s="47">
        <f>IF(I65&gt;=1,J65*K65,0)</f>
        <v>0</v>
      </c>
      <c r="M65" s="48" t="s">
        <v>317</v>
      </c>
    </row>
    <row r="66" spans="2:13" s="15" customFormat="1" ht="28.5">
      <c r="B66" s="168"/>
      <c r="C66" s="179"/>
      <c r="D66" s="179"/>
      <c r="E66" s="36" t="s">
        <v>176</v>
      </c>
      <c r="F66" s="83" t="s">
        <v>284</v>
      </c>
      <c r="G66" s="54" t="s">
        <v>173</v>
      </c>
      <c r="H66" s="78" t="s">
        <v>200</v>
      </c>
      <c r="I66" s="98"/>
      <c r="J66" s="45">
        <v>2</v>
      </c>
      <c r="K66" s="103"/>
      <c r="L66" s="47">
        <f>IF(I66&gt;=1,J66*K66,0)</f>
        <v>0</v>
      </c>
      <c r="M66" s="48" t="s">
        <v>318</v>
      </c>
    </row>
    <row r="67" spans="2:13" s="15" customFormat="1">
      <c r="B67" s="168"/>
      <c r="C67" s="179"/>
      <c r="D67" s="179"/>
      <c r="E67" s="36" t="s">
        <v>56</v>
      </c>
      <c r="F67" s="83" t="s">
        <v>285</v>
      </c>
      <c r="G67" s="56" t="s">
        <v>182</v>
      </c>
      <c r="H67" s="78" t="s">
        <v>200</v>
      </c>
      <c r="I67" s="97"/>
      <c r="J67" s="55" t="s">
        <v>183</v>
      </c>
      <c r="K67" s="100"/>
      <c r="L67" s="57" t="s">
        <v>183</v>
      </c>
      <c r="M67" s="70"/>
    </row>
    <row r="68" spans="2:13" s="15" customFormat="1" ht="28.5">
      <c r="B68" s="168"/>
      <c r="C68" s="179"/>
      <c r="D68" s="179"/>
      <c r="E68" s="36" t="s">
        <v>57</v>
      </c>
      <c r="F68" s="83" t="s">
        <v>286</v>
      </c>
      <c r="G68" s="54" t="s">
        <v>173</v>
      </c>
      <c r="H68" s="78" t="s">
        <v>200</v>
      </c>
      <c r="I68" s="98"/>
      <c r="J68" s="45">
        <v>1</v>
      </c>
      <c r="K68" s="103"/>
      <c r="L68" s="47">
        <f>IF(I68&gt;=1,J68*K68,0)</f>
        <v>0</v>
      </c>
      <c r="M68" s="48" t="s">
        <v>316</v>
      </c>
    </row>
    <row r="69" spans="2:13" s="15" customFormat="1" ht="28.5">
      <c r="B69" s="168"/>
      <c r="C69" s="179"/>
      <c r="D69" s="179"/>
      <c r="E69" s="36" t="s">
        <v>58</v>
      </c>
      <c r="F69" s="83" t="s">
        <v>287</v>
      </c>
      <c r="G69" s="54" t="s">
        <v>173</v>
      </c>
      <c r="H69" s="78" t="s">
        <v>200</v>
      </c>
      <c r="I69" s="98"/>
      <c r="J69" s="45">
        <v>1</v>
      </c>
      <c r="K69" s="103"/>
      <c r="L69" s="47">
        <f>IF(I69&gt;=1,J69*K69,0)</f>
        <v>0</v>
      </c>
      <c r="M69" s="48" t="s">
        <v>316</v>
      </c>
    </row>
    <row r="70" spans="2:13" s="15" customFormat="1" ht="55.5" customHeight="1">
      <c r="B70" s="168"/>
      <c r="C70" s="179"/>
      <c r="D70" s="179"/>
      <c r="E70" s="36" t="s">
        <v>59</v>
      </c>
      <c r="F70" s="83" t="s">
        <v>288</v>
      </c>
      <c r="G70" s="54" t="s">
        <v>173</v>
      </c>
      <c r="H70" s="78" t="s">
        <v>200</v>
      </c>
      <c r="I70" s="98"/>
      <c r="J70" s="45" t="s">
        <v>177</v>
      </c>
      <c r="K70" s="103"/>
      <c r="L70" s="47">
        <f>IF(K70&lt;=500,K70*12,IF(K70&lt;=2000,500*12+(K70-500)*8,500*12+1500*8+(K70-2000)*6))</f>
        <v>0</v>
      </c>
      <c r="M70" s="48" t="s">
        <v>319</v>
      </c>
    </row>
    <row r="71" spans="2:13" s="15" customFormat="1" ht="59.25" customHeight="1">
      <c r="B71" s="168"/>
      <c r="C71" s="179"/>
      <c r="D71" s="179"/>
      <c r="E71" s="36" t="s">
        <v>60</v>
      </c>
      <c r="F71" s="83" t="s">
        <v>289</v>
      </c>
      <c r="G71" s="54" t="s">
        <v>173</v>
      </c>
      <c r="H71" s="78" t="s">
        <v>200</v>
      </c>
      <c r="I71" s="98"/>
      <c r="J71" s="45" t="s">
        <v>177</v>
      </c>
      <c r="K71" s="103"/>
      <c r="L71" s="47">
        <f>IF(K71&lt;=500,K71*12,IF(K71&lt;=2000,500*12+(K71-500)*8,500*12+1500*8+(K71-2000)*6))</f>
        <v>0</v>
      </c>
      <c r="M71" s="95" t="s">
        <v>320</v>
      </c>
    </row>
    <row r="72" spans="2:13" s="15" customFormat="1" ht="85.5">
      <c r="B72" s="168"/>
      <c r="C72" s="144" t="s">
        <v>330</v>
      </c>
      <c r="D72" s="145"/>
      <c r="E72" s="106" t="s">
        <v>323</v>
      </c>
      <c r="F72" s="79" t="s">
        <v>262</v>
      </c>
      <c r="G72" s="110">
        <v>80000</v>
      </c>
      <c r="H72" s="88" t="s">
        <v>324</v>
      </c>
      <c r="I72" s="97"/>
      <c r="J72" s="105">
        <v>7800</v>
      </c>
      <c r="K72" s="107"/>
      <c r="L72" s="104">
        <f>IF(I72&gt;=1,J72*K72+G72*I72,0)</f>
        <v>0</v>
      </c>
      <c r="M72" s="41" t="s">
        <v>329</v>
      </c>
    </row>
    <row r="73" spans="2:13" s="15" customFormat="1" ht="28.5">
      <c r="B73" s="168"/>
      <c r="C73" s="146"/>
      <c r="D73" s="147"/>
      <c r="E73" s="106" t="s">
        <v>325</v>
      </c>
      <c r="F73" s="109" t="s">
        <v>335</v>
      </c>
      <c r="G73" s="110">
        <v>20000</v>
      </c>
      <c r="H73" s="88" t="s">
        <v>326</v>
      </c>
      <c r="I73" s="97"/>
      <c r="J73" s="111">
        <v>2000</v>
      </c>
      <c r="K73" s="108"/>
      <c r="L73" s="104">
        <f>IF(I73&gt;=1,J73*K73+G73*I73,0)</f>
        <v>0</v>
      </c>
      <c r="M73" s="41" t="s">
        <v>327</v>
      </c>
    </row>
    <row r="74" spans="2:13" s="15" customFormat="1">
      <c r="B74" s="169"/>
      <c r="C74" s="148"/>
      <c r="D74" s="149"/>
      <c r="E74" s="106" t="s">
        <v>328</v>
      </c>
      <c r="F74" s="109" t="s">
        <v>336</v>
      </c>
      <c r="G74" s="110">
        <v>20000</v>
      </c>
      <c r="H74" s="88" t="s">
        <v>326</v>
      </c>
      <c r="I74" s="97"/>
      <c r="J74" s="111">
        <v>2000</v>
      </c>
      <c r="K74" s="108"/>
      <c r="L74" s="104">
        <f>IF(I74&gt;=1,J74*K74+G74*I74,0)</f>
        <v>0</v>
      </c>
      <c r="M74" s="41" t="s">
        <v>332</v>
      </c>
    </row>
    <row r="75" spans="2:13">
      <c r="B75" s="26"/>
      <c r="C75" s="143" t="s">
        <v>178</v>
      </c>
      <c r="D75" s="143"/>
      <c r="E75" s="26"/>
      <c r="F75" s="26"/>
      <c r="G75" s="26"/>
      <c r="H75" s="26"/>
      <c r="I75" s="26"/>
      <c r="J75" s="26"/>
      <c r="K75" s="26"/>
      <c r="L75" s="31">
        <f>SUM(L9:L74)</f>
        <v>0</v>
      </c>
      <c r="M75" s="18"/>
    </row>
    <row r="76" spans="2:13">
      <c r="B76" s="176" t="s">
        <v>217</v>
      </c>
      <c r="C76" s="170" t="s">
        <v>208</v>
      </c>
      <c r="D76" s="171"/>
      <c r="E76" s="85" t="s">
        <v>292</v>
      </c>
      <c r="F76" s="85" t="s">
        <v>292</v>
      </c>
      <c r="G76" s="29"/>
      <c r="H76" s="92"/>
      <c r="I76" s="29"/>
      <c r="J76" s="29"/>
      <c r="K76" s="29"/>
      <c r="L76" s="29"/>
      <c r="M76" s="18"/>
    </row>
    <row r="77" spans="2:13">
      <c r="B77" s="177"/>
      <c r="C77" s="170" t="s">
        <v>62</v>
      </c>
      <c r="D77" s="171"/>
      <c r="E77" s="85" t="s">
        <v>293</v>
      </c>
      <c r="F77" s="85" t="s">
        <v>293</v>
      </c>
      <c r="G77" s="29"/>
      <c r="H77" s="92"/>
      <c r="I77" s="29"/>
      <c r="J77" s="29"/>
      <c r="K77" s="29"/>
      <c r="L77" s="29"/>
      <c r="M77" s="18"/>
    </row>
    <row r="78" spans="2:13">
      <c r="B78" s="177"/>
      <c r="C78" s="126" t="s">
        <v>65</v>
      </c>
      <c r="D78" s="127"/>
      <c r="E78" s="85" t="s">
        <v>292</v>
      </c>
      <c r="F78" s="85" t="s">
        <v>292</v>
      </c>
      <c r="G78" s="29"/>
      <c r="H78" s="92"/>
      <c r="I78" s="29"/>
      <c r="J78" s="29"/>
      <c r="K78" s="29"/>
      <c r="L78" s="39"/>
      <c r="M78" s="29"/>
    </row>
    <row r="79" spans="2:13">
      <c r="B79" s="177"/>
      <c r="C79" s="126" t="s">
        <v>61</v>
      </c>
      <c r="D79" s="127"/>
      <c r="E79" s="85" t="s">
        <v>292</v>
      </c>
      <c r="F79" s="85" t="s">
        <v>292</v>
      </c>
      <c r="G79" s="29"/>
      <c r="H79" s="93" t="s">
        <v>201</v>
      </c>
      <c r="I79" s="29"/>
      <c r="J79" s="29"/>
      <c r="K79" s="29"/>
      <c r="L79" s="39"/>
      <c r="M79" s="29"/>
    </row>
    <row r="80" spans="2:13">
      <c r="B80" s="177"/>
      <c r="C80" s="126" t="s">
        <v>63</v>
      </c>
      <c r="D80" s="127"/>
      <c r="E80" s="85" t="s">
        <v>292</v>
      </c>
      <c r="F80" s="85" t="s">
        <v>292</v>
      </c>
      <c r="G80" s="40"/>
      <c r="H80" s="93" t="s">
        <v>201</v>
      </c>
      <c r="I80" s="29"/>
      <c r="J80" s="29"/>
      <c r="K80" s="29"/>
      <c r="L80" s="39"/>
      <c r="M80" s="29"/>
    </row>
    <row r="81" spans="2:13">
      <c r="B81" s="177"/>
      <c r="C81" s="126" t="s">
        <v>64</v>
      </c>
      <c r="D81" s="127"/>
      <c r="E81" s="85" t="s">
        <v>294</v>
      </c>
      <c r="F81" s="85" t="s">
        <v>294</v>
      </c>
      <c r="G81" s="40"/>
      <c r="H81" s="93" t="s">
        <v>201</v>
      </c>
      <c r="I81" s="29"/>
      <c r="J81" s="29"/>
      <c r="K81" s="29"/>
      <c r="L81" s="39"/>
      <c r="M81" s="29"/>
    </row>
    <row r="82" spans="2:13">
      <c r="B82" s="177"/>
      <c r="C82" s="126" t="s">
        <v>66</v>
      </c>
      <c r="D82" s="127"/>
      <c r="E82" s="85" t="s">
        <v>292</v>
      </c>
      <c r="F82" s="85" t="s">
        <v>292</v>
      </c>
      <c r="G82" s="40"/>
      <c r="H82" s="94"/>
      <c r="I82" s="29"/>
      <c r="J82" s="29"/>
      <c r="K82" s="29"/>
      <c r="L82" s="39"/>
      <c r="M82" s="29"/>
    </row>
    <row r="83" spans="2:13">
      <c r="B83" s="177"/>
      <c r="C83" s="126" t="s">
        <v>67</v>
      </c>
      <c r="D83" s="127"/>
      <c r="E83" s="85" t="s">
        <v>292</v>
      </c>
      <c r="F83" s="85" t="s">
        <v>292</v>
      </c>
      <c r="G83" s="40"/>
      <c r="H83" s="94"/>
      <c r="I83" s="29"/>
      <c r="J83" s="29"/>
      <c r="K83" s="29"/>
      <c r="L83" s="39"/>
      <c r="M83" s="29"/>
    </row>
    <row r="84" spans="2:13">
      <c r="B84" s="51"/>
      <c r="C84" s="126" t="s">
        <v>179</v>
      </c>
      <c r="D84" s="127"/>
      <c r="F84" s="29"/>
      <c r="G84" s="40"/>
      <c r="H84" s="94"/>
      <c r="I84" s="29"/>
      <c r="J84" s="29"/>
      <c r="K84" s="29"/>
      <c r="L84" s="39">
        <f>SUM(L9:L59)*10%</f>
        <v>0</v>
      </c>
      <c r="M84" s="29"/>
    </row>
    <row r="85" spans="2:13" ht="18">
      <c r="B85" s="18"/>
      <c r="C85" s="132" t="s">
        <v>68</v>
      </c>
      <c r="D85" s="132"/>
      <c r="E85" s="84"/>
      <c r="F85" s="29"/>
      <c r="G85" s="29"/>
      <c r="H85" s="94"/>
      <c r="I85" s="29"/>
      <c r="J85" s="29"/>
      <c r="K85" s="29"/>
      <c r="L85" s="31">
        <f>SUM(L75:L84)</f>
        <v>0</v>
      </c>
      <c r="M85" s="29"/>
    </row>
    <row r="90" spans="2:13">
      <c r="L90" s="27"/>
    </row>
    <row r="91" spans="2:13">
      <c r="L91" s="27"/>
    </row>
    <row r="92" spans="2:13">
      <c r="L92" s="27"/>
    </row>
    <row r="93" spans="2:13">
      <c r="L93" s="27"/>
    </row>
    <row r="94" spans="2:13">
      <c r="L94" s="27"/>
    </row>
    <row r="95" spans="2:13">
      <c r="L95" s="27"/>
    </row>
    <row r="96" spans="2:13">
      <c r="L96" s="27"/>
    </row>
    <row r="97" spans="12:12">
      <c r="L97" s="27"/>
    </row>
    <row r="98" spans="12:12">
      <c r="L98" s="27"/>
    </row>
    <row r="99" spans="12:12">
      <c r="L99" s="27"/>
    </row>
    <row r="100" spans="12:12">
      <c r="L100" s="27"/>
    </row>
    <row r="101" spans="12:12">
      <c r="L101" s="27"/>
    </row>
    <row r="102" spans="12:12">
      <c r="L102" s="27"/>
    </row>
  </sheetData>
  <mergeCells count="54">
    <mergeCell ref="B61:B74"/>
    <mergeCell ref="C77:D77"/>
    <mergeCell ref="C5:L5"/>
    <mergeCell ref="C63:E63"/>
    <mergeCell ref="B31:B60"/>
    <mergeCell ref="C57:D60"/>
    <mergeCell ref="C76:D76"/>
    <mergeCell ref="B76:B83"/>
    <mergeCell ref="C82:D82"/>
    <mergeCell ref="C31:D34"/>
    <mergeCell ref="C41:D47"/>
    <mergeCell ref="C64:D71"/>
    <mergeCell ref="C78:D78"/>
    <mergeCell ref="C83:D83"/>
    <mergeCell ref="C62:E62"/>
    <mergeCell ref="C81:D81"/>
    <mergeCell ref="B9:B30"/>
    <mergeCell ref="L10:L48"/>
    <mergeCell ref="L55:L56"/>
    <mergeCell ref="J10:J48"/>
    <mergeCell ref="J55:J56"/>
    <mergeCell ref="K10:K48"/>
    <mergeCell ref="K55:K56"/>
    <mergeCell ref="J49:J53"/>
    <mergeCell ref="K49:K53"/>
    <mergeCell ref="C17:D23"/>
    <mergeCell ref="C24:D30"/>
    <mergeCell ref="C55:D56"/>
    <mergeCell ref="C54:D54"/>
    <mergeCell ref="C49:D53"/>
    <mergeCell ref="C72:D74"/>
    <mergeCell ref="C3:L3"/>
    <mergeCell ref="M7:M8"/>
    <mergeCell ref="M17:M23"/>
    <mergeCell ref="M24:M30"/>
    <mergeCell ref="M55:M56"/>
    <mergeCell ref="L49:L53"/>
    <mergeCell ref="M49:M53"/>
    <mergeCell ref="C84:D84"/>
    <mergeCell ref="C35:D40"/>
    <mergeCell ref="C85:D85"/>
    <mergeCell ref="C1:L1"/>
    <mergeCell ref="C2:L2"/>
    <mergeCell ref="C4:L4"/>
    <mergeCell ref="C6:L6"/>
    <mergeCell ref="C7:D7"/>
    <mergeCell ref="C8:D8"/>
    <mergeCell ref="C48:D48"/>
    <mergeCell ref="C61:E61"/>
    <mergeCell ref="C9:D9"/>
    <mergeCell ref="C75:D75"/>
    <mergeCell ref="C79:D79"/>
    <mergeCell ref="C80:D80"/>
    <mergeCell ref="C10:D16"/>
  </mergeCells>
  <phoneticPr fontId="34" type="noConversion"/>
  <dataValidations count="12">
    <dataValidation allowBlank="1" showErrorMessage="1" sqref="K9:L9 J67:K67 L2 L6:L8 L4 K57:K61 L57:L71 L75:L65464"/>
    <dataValidation type="list" allowBlank="1" showInputMessage="1" showErrorMessage="1" error="只能输入1_x000a__x000a_1=是" sqref="I2 I4 I6:I65464">
      <formula1>"1"</formula1>
    </dataValidation>
    <dataValidation type="whole" operator="greaterThanOrEqual" allowBlank="1" showInputMessage="1" showErrorMessage="1" promptTitle="许可数量约束" prompt="许可数不得小于3！！！" sqref="K62">
      <formula1>3</formula1>
    </dataValidation>
    <dataValidation type="whole" operator="greaterThanOrEqual" allowBlank="1" showInputMessage="1" showErrorMessage="1" promptTitle="许可数量约束" prompt="许可数不得小于100！！！" sqref="K69 K64">
      <formula1>100</formula1>
    </dataValidation>
    <dataValidation type="whole" operator="greaterThanOrEqual" allowBlank="1" showInputMessage="1" showErrorMessage="1" promptTitle="许可数量约束" prompt="许可数不得小于10！！！" sqref="K65">
      <formula1>10</formula1>
    </dataValidation>
    <dataValidation type="whole" operator="lessThanOrEqual" allowBlank="1" showInputMessage="1" showErrorMessage="1" promptTitle="许可数量约束" prompt="许可数不得小于100！！！" sqref="K68">
      <formula1>100</formula1>
    </dataValidation>
    <dataValidation type="whole" operator="greaterThanOrEqual" allowBlank="1" showInputMessage="1" showErrorMessage="1" promptTitle="许可数量约束" prompt="许可数不得小于2！！！" sqref="K70:K72 K10:K56">
      <formula1>2</formula1>
    </dataValidation>
    <dataValidation type="whole" operator="greaterThanOrEqual" allowBlank="1" showInputMessage="1" showErrorMessage="1" promptTitle="许可数量约束" prompt="许可数不得小于100！" sqref="K66">
      <formula1>100</formula1>
    </dataValidation>
    <dataValidation type="whole" operator="greaterThanOrEqual" allowBlank="1" showInputMessage="1" showErrorMessage="1" promptTitle="许可数量约束：" prompt="许可数量不得小于3！！" sqref="K63">
      <formula1>3</formula1>
    </dataValidation>
    <dataValidation type="whole" allowBlank="1" showInputMessage="1" showErrorMessage="1" error="许可数只能输入整数！" sqref="K75:K65464">
      <formula1>0</formula1>
      <formula2>1E+60</formula2>
    </dataValidation>
    <dataValidation type="whole" operator="greaterThanOrEqual" allowBlank="1" showInputMessage="1" showErrorMessage="1" promptTitle="许可数量约束：" prompt="许可数量不得小于2！！" sqref="K74">
      <formula1>2</formula1>
    </dataValidation>
    <dataValidation type="whole" operator="greaterThanOrEqual" allowBlank="1" showInputMessage="1" showErrorMessage="1" promptTitle="许可数量约束：" prompt="许可数量不得小于2！！" sqref="K73">
      <formula1>2</formula1>
    </dataValidation>
  </dataValidations>
  <pageMargins left="0.75" right="0.75" top="1" bottom="1" header="0.5" footer="0.5"/>
  <pageSetup paperSize="9" orientation="portrait" horizontalDpi="96" verticalDpi="96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7"/>
  <sheetViews>
    <sheetView topLeftCell="A2" workbookViewId="0">
      <selection activeCell="B95" sqref="B95:F95"/>
    </sheetView>
  </sheetViews>
  <sheetFormatPr defaultColWidth="8.875" defaultRowHeight="17.25"/>
  <cols>
    <col min="1" max="1" width="12.625" style="2" customWidth="1"/>
    <col min="2" max="2" width="19.5" style="2" customWidth="1"/>
    <col min="3" max="3" width="11.625" style="2" customWidth="1"/>
    <col min="4" max="5" width="11.875" style="2" customWidth="1"/>
    <col min="6" max="6" width="38.125" style="2" customWidth="1"/>
    <col min="7" max="16384" width="8.875" style="2"/>
  </cols>
  <sheetData>
    <row r="1" spans="1:10" s="16" customFormat="1">
      <c r="B1" s="58"/>
      <c r="C1" s="58"/>
      <c r="D1" s="58"/>
      <c r="E1" s="58"/>
      <c r="F1" s="58"/>
      <c r="G1" s="58"/>
      <c r="H1" s="58"/>
      <c r="I1" s="58"/>
      <c r="J1" s="58"/>
    </row>
    <row r="2" spans="1:10" ht="39.950000000000003" customHeight="1" thickBot="1">
      <c r="A2" s="181" t="s">
        <v>70</v>
      </c>
      <c r="B2" s="181"/>
      <c r="C2" s="181"/>
      <c r="D2" s="181"/>
      <c r="E2" s="181"/>
      <c r="F2" s="181"/>
    </row>
    <row r="3" spans="1:10" s="1" customFormat="1" ht="20.100000000000001" customHeight="1">
      <c r="A3" s="3" t="s">
        <v>1</v>
      </c>
      <c r="B3" s="4" t="s">
        <v>71</v>
      </c>
      <c r="C3" s="5" t="s">
        <v>72</v>
      </c>
      <c r="D3" s="5" t="s">
        <v>3</v>
      </c>
      <c r="E3" s="5" t="s">
        <v>5</v>
      </c>
      <c r="F3" s="6" t="s">
        <v>73</v>
      </c>
    </row>
    <row r="4" spans="1:10" s="1" customFormat="1" ht="15" customHeight="1">
      <c r="A4" s="182" t="s">
        <v>74</v>
      </c>
      <c r="B4" s="59" t="s">
        <v>75</v>
      </c>
      <c r="C4" s="52">
        <v>20000</v>
      </c>
      <c r="D4" s="7"/>
      <c r="E4" s="8">
        <f>IF(D4=1,C4,0)</f>
        <v>0</v>
      </c>
      <c r="F4" s="9"/>
    </row>
    <row r="5" spans="1:10" s="1" customFormat="1" ht="15" customHeight="1">
      <c r="A5" s="182"/>
      <c r="B5" s="59" t="s">
        <v>76</v>
      </c>
      <c r="C5" s="52">
        <v>20000</v>
      </c>
      <c r="D5" s="7"/>
      <c r="E5" s="8">
        <f t="shared" ref="E5:E68" si="0">IF(D5=1,C5,0)</f>
        <v>0</v>
      </c>
      <c r="F5" s="60" t="s">
        <v>166</v>
      </c>
    </row>
    <row r="6" spans="1:10" s="1" customFormat="1" ht="15" customHeight="1">
      <c r="A6" s="182"/>
      <c r="B6" s="59" t="s">
        <v>77</v>
      </c>
      <c r="C6" s="52">
        <v>20000</v>
      </c>
      <c r="D6" s="7"/>
      <c r="E6" s="8">
        <f t="shared" si="0"/>
        <v>0</v>
      </c>
      <c r="F6" s="9"/>
    </row>
    <row r="7" spans="1:10" s="1" customFormat="1" ht="15" customHeight="1">
      <c r="A7" s="182"/>
      <c r="B7" s="59" t="s">
        <v>307</v>
      </c>
      <c r="C7" s="52">
        <v>20000</v>
      </c>
      <c r="D7" s="7"/>
      <c r="E7" s="8">
        <f t="shared" si="0"/>
        <v>0</v>
      </c>
      <c r="F7" s="9" t="s">
        <v>193</v>
      </c>
    </row>
    <row r="8" spans="1:10" ht="15" customHeight="1">
      <c r="A8" s="182"/>
      <c r="B8" s="59" t="s">
        <v>78</v>
      </c>
      <c r="C8" s="52">
        <v>20000</v>
      </c>
      <c r="D8" s="7"/>
      <c r="E8" s="8">
        <f t="shared" si="0"/>
        <v>0</v>
      </c>
      <c r="F8" s="10"/>
    </row>
    <row r="9" spans="1:10" ht="15" customHeight="1">
      <c r="A9" s="182"/>
      <c r="B9" s="59" t="s">
        <v>79</v>
      </c>
      <c r="C9" s="52">
        <v>20000</v>
      </c>
      <c r="D9" s="7"/>
      <c r="E9" s="8">
        <f t="shared" si="0"/>
        <v>0</v>
      </c>
      <c r="F9" s="10"/>
    </row>
    <row r="10" spans="1:10" ht="15" customHeight="1">
      <c r="A10" s="182"/>
      <c r="B10" s="59" t="s">
        <v>80</v>
      </c>
      <c r="C10" s="52">
        <v>20000</v>
      </c>
      <c r="D10" s="7"/>
      <c r="E10" s="8">
        <f t="shared" si="0"/>
        <v>0</v>
      </c>
      <c r="F10" s="10"/>
    </row>
    <row r="11" spans="1:10" ht="15" customHeight="1">
      <c r="A11" s="182"/>
      <c r="B11" s="59" t="s">
        <v>81</v>
      </c>
      <c r="C11" s="52">
        <v>20000</v>
      </c>
      <c r="D11" s="7"/>
      <c r="E11" s="8">
        <f t="shared" si="0"/>
        <v>0</v>
      </c>
      <c r="F11" s="10"/>
    </row>
    <row r="12" spans="1:10" ht="15" customHeight="1">
      <c r="A12" s="182"/>
      <c r="B12" s="59" t="s">
        <v>82</v>
      </c>
      <c r="C12" s="52">
        <v>20000</v>
      </c>
      <c r="D12" s="7"/>
      <c r="E12" s="8">
        <f t="shared" si="0"/>
        <v>0</v>
      </c>
      <c r="F12" s="10"/>
    </row>
    <row r="13" spans="1:10" ht="15" customHeight="1">
      <c r="A13" s="182"/>
      <c r="B13" s="59" t="s">
        <v>83</v>
      </c>
      <c r="C13" s="52">
        <v>20000</v>
      </c>
      <c r="D13" s="7"/>
      <c r="E13" s="8">
        <f t="shared" si="0"/>
        <v>0</v>
      </c>
      <c r="F13" s="60" t="s">
        <v>166</v>
      </c>
    </row>
    <row r="14" spans="1:10" ht="15" customHeight="1">
      <c r="A14" s="182"/>
      <c r="B14" s="59" t="s">
        <v>84</v>
      </c>
      <c r="C14" s="52">
        <v>20000</v>
      </c>
      <c r="D14" s="7"/>
      <c r="E14" s="8">
        <f t="shared" si="0"/>
        <v>0</v>
      </c>
      <c r="F14" s="10"/>
    </row>
    <row r="15" spans="1:10" ht="15" customHeight="1">
      <c r="A15" s="182"/>
      <c r="B15" s="59" t="s">
        <v>85</v>
      </c>
      <c r="C15" s="52">
        <v>20000</v>
      </c>
      <c r="D15" s="7"/>
      <c r="E15" s="8">
        <f t="shared" si="0"/>
        <v>0</v>
      </c>
      <c r="F15" s="10"/>
    </row>
    <row r="16" spans="1:10" ht="15" customHeight="1">
      <c r="A16" s="182"/>
      <c r="B16" s="59" t="s">
        <v>86</v>
      </c>
      <c r="C16" s="52">
        <v>20000</v>
      </c>
      <c r="D16" s="7"/>
      <c r="E16" s="8">
        <f t="shared" si="0"/>
        <v>0</v>
      </c>
      <c r="F16" s="10" t="s">
        <v>165</v>
      </c>
    </row>
    <row r="17" spans="1:6" ht="15" customHeight="1">
      <c r="A17" s="182"/>
      <c r="B17" s="59" t="s">
        <v>87</v>
      </c>
      <c r="C17" s="52">
        <v>20000</v>
      </c>
      <c r="D17" s="7"/>
      <c r="E17" s="8">
        <f t="shared" si="0"/>
        <v>0</v>
      </c>
      <c r="F17" s="10"/>
    </row>
    <row r="18" spans="1:6" ht="15" customHeight="1">
      <c r="A18" s="182"/>
      <c r="B18" s="59" t="s">
        <v>88</v>
      </c>
      <c r="C18" s="52">
        <v>20000</v>
      </c>
      <c r="D18" s="7"/>
      <c r="E18" s="8">
        <f t="shared" si="0"/>
        <v>0</v>
      </c>
      <c r="F18" s="10"/>
    </row>
    <row r="19" spans="1:6" ht="15" customHeight="1">
      <c r="A19" s="182"/>
      <c r="B19" s="59" t="s">
        <v>89</v>
      </c>
      <c r="C19" s="52">
        <v>20000</v>
      </c>
      <c r="D19" s="7"/>
      <c r="E19" s="8">
        <f t="shared" si="0"/>
        <v>0</v>
      </c>
      <c r="F19" s="10"/>
    </row>
    <row r="20" spans="1:6" ht="15" customHeight="1">
      <c r="A20" s="182"/>
      <c r="B20" s="59" t="s">
        <v>90</v>
      </c>
      <c r="C20" s="52">
        <v>20000</v>
      </c>
      <c r="D20" s="7"/>
      <c r="E20" s="8">
        <f t="shared" si="0"/>
        <v>0</v>
      </c>
      <c r="F20" s="10"/>
    </row>
    <row r="21" spans="1:6" ht="15" customHeight="1">
      <c r="A21" s="182"/>
      <c r="B21" s="59" t="s">
        <v>91</v>
      </c>
      <c r="C21" s="52">
        <v>20000</v>
      </c>
      <c r="D21" s="7"/>
      <c r="E21" s="8">
        <f t="shared" si="0"/>
        <v>0</v>
      </c>
      <c r="F21" s="10"/>
    </row>
    <row r="22" spans="1:6" ht="15" customHeight="1">
      <c r="A22" s="182"/>
      <c r="B22" s="61" t="s">
        <v>92</v>
      </c>
      <c r="C22" s="52">
        <v>20000</v>
      </c>
      <c r="D22" s="7"/>
      <c r="E22" s="8">
        <f t="shared" si="0"/>
        <v>0</v>
      </c>
      <c r="F22" s="10"/>
    </row>
    <row r="23" spans="1:6" ht="15" customHeight="1">
      <c r="A23" s="182"/>
      <c r="B23" s="59" t="s">
        <v>93</v>
      </c>
      <c r="C23" s="52">
        <v>20000</v>
      </c>
      <c r="D23" s="7"/>
      <c r="E23" s="8">
        <f t="shared" si="0"/>
        <v>0</v>
      </c>
      <c r="F23" s="10"/>
    </row>
    <row r="24" spans="1:6" ht="15" customHeight="1">
      <c r="A24" s="182"/>
      <c r="B24" s="61" t="s">
        <v>94</v>
      </c>
      <c r="C24" s="52">
        <v>20000</v>
      </c>
      <c r="D24" s="7"/>
      <c r="E24" s="8">
        <f t="shared" si="0"/>
        <v>0</v>
      </c>
      <c r="F24" s="10"/>
    </row>
    <row r="25" spans="1:6" ht="15" customHeight="1">
      <c r="A25" s="182"/>
      <c r="B25" s="59" t="s">
        <v>95</v>
      </c>
      <c r="C25" s="52">
        <v>20000</v>
      </c>
      <c r="D25" s="7"/>
      <c r="E25" s="8">
        <f t="shared" si="0"/>
        <v>0</v>
      </c>
      <c r="F25" s="10" t="s">
        <v>184</v>
      </c>
    </row>
    <row r="26" spans="1:6" ht="15" customHeight="1">
      <c r="A26" s="182"/>
      <c r="B26" s="59" t="s">
        <v>96</v>
      </c>
      <c r="C26" s="52">
        <v>20000</v>
      </c>
      <c r="D26" s="7"/>
      <c r="E26" s="8">
        <f t="shared" si="0"/>
        <v>0</v>
      </c>
      <c r="F26" s="10" t="s">
        <v>184</v>
      </c>
    </row>
    <row r="27" spans="1:6" ht="15" customHeight="1">
      <c r="A27" s="182"/>
      <c r="B27" s="61" t="s">
        <v>97</v>
      </c>
      <c r="C27" s="52">
        <v>20000</v>
      </c>
      <c r="D27" s="7"/>
      <c r="E27" s="8">
        <f t="shared" si="0"/>
        <v>0</v>
      </c>
      <c r="F27" s="10"/>
    </row>
    <row r="28" spans="1:6" ht="15" customHeight="1">
      <c r="A28" s="182"/>
      <c r="B28" s="61" t="s">
        <v>98</v>
      </c>
      <c r="C28" s="52">
        <v>20000</v>
      </c>
      <c r="D28" s="7"/>
      <c r="E28" s="8">
        <f t="shared" si="0"/>
        <v>0</v>
      </c>
      <c r="F28" s="10"/>
    </row>
    <row r="29" spans="1:6">
      <c r="A29" s="182"/>
      <c r="B29" s="61" t="s">
        <v>99</v>
      </c>
      <c r="C29" s="52">
        <v>20000</v>
      </c>
      <c r="D29" s="7"/>
      <c r="E29" s="8">
        <f t="shared" si="0"/>
        <v>0</v>
      </c>
      <c r="F29" s="10"/>
    </row>
    <row r="30" spans="1:6">
      <c r="A30" s="182"/>
      <c r="B30" s="61" t="s">
        <v>100</v>
      </c>
      <c r="C30" s="52">
        <v>20000</v>
      </c>
      <c r="D30" s="7"/>
      <c r="E30" s="8">
        <f t="shared" si="0"/>
        <v>0</v>
      </c>
      <c r="F30" s="10"/>
    </row>
    <row r="31" spans="1:6">
      <c r="A31" s="182"/>
      <c r="B31" s="61" t="s">
        <v>101</v>
      </c>
      <c r="C31" s="52">
        <v>20000</v>
      </c>
      <c r="D31" s="7"/>
      <c r="E31" s="8">
        <f t="shared" si="0"/>
        <v>0</v>
      </c>
      <c r="F31" s="10"/>
    </row>
    <row r="32" spans="1:6">
      <c r="A32" s="182"/>
      <c r="B32" s="61" t="s">
        <v>102</v>
      </c>
      <c r="C32" s="52">
        <v>20000</v>
      </c>
      <c r="D32" s="7"/>
      <c r="E32" s="8">
        <f t="shared" si="0"/>
        <v>0</v>
      </c>
      <c r="F32" s="10"/>
    </row>
    <row r="33" spans="1:6">
      <c r="A33" s="182"/>
      <c r="B33" s="61" t="s">
        <v>103</v>
      </c>
      <c r="C33" s="52">
        <v>20000</v>
      </c>
      <c r="D33" s="7"/>
      <c r="E33" s="8">
        <f t="shared" si="0"/>
        <v>0</v>
      </c>
      <c r="F33" s="10"/>
    </row>
    <row r="34" spans="1:6">
      <c r="A34" s="182"/>
      <c r="B34" s="61" t="s">
        <v>104</v>
      </c>
      <c r="C34" s="52">
        <v>20000</v>
      </c>
      <c r="D34" s="7"/>
      <c r="E34" s="8">
        <f t="shared" si="0"/>
        <v>0</v>
      </c>
      <c r="F34" s="10"/>
    </row>
    <row r="35" spans="1:6">
      <c r="A35" s="182"/>
      <c r="B35" s="61" t="s">
        <v>105</v>
      </c>
      <c r="C35" s="52">
        <v>20000</v>
      </c>
      <c r="D35" s="7"/>
      <c r="E35" s="8">
        <f t="shared" si="0"/>
        <v>0</v>
      </c>
      <c r="F35" s="10"/>
    </row>
    <row r="36" spans="1:6">
      <c r="A36" s="182"/>
      <c r="B36" s="59" t="s">
        <v>106</v>
      </c>
      <c r="C36" s="52">
        <v>20000</v>
      </c>
      <c r="D36" s="7"/>
      <c r="E36" s="8">
        <f t="shared" si="0"/>
        <v>0</v>
      </c>
      <c r="F36" s="10" t="s">
        <v>194</v>
      </c>
    </row>
    <row r="37" spans="1:6">
      <c r="A37" s="182"/>
      <c r="B37" s="61" t="s">
        <v>107</v>
      </c>
      <c r="C37" s="52">
        <v>20000</v>
      </c>
      <c r="D37" s="7"/>
      <c r="E37" s="8">
        <f t="shared" si="0"/>
        <v>0</v>
      </c>
      <c r="F37" s="10"/>
    </row>
    <row r="38" spans="1:6">
      <c r="A38" s="182"/>
      <c r="B38" s="61" t="s">
        <v>108</v>
      </c>
      <c r="C38" s="52">
        <v>20000</v>
      </c>
      <c r="D38" s="7"/>
      <c r="E38" s="8">
        <f t="shared" si="0"/>
        <v>0</v>
      </c>
      <c r="F38" s="10"/>
    </row>
    <row r="39" spans="1:6">
      <c r="A39" s="182"/>
      <c r="B39" s="61" t="s">
        <v>109</v>
      </c>
      <c r="C39" s="52">
        <v>20000</v>
      </c>
      <c r="D39" s="7"/>
      <c r="E39" s="8">
        <f t="shared" si="0"/>
        <v>0</v>
      </c>
      <c r="F39" s="10"/>
    </row>
    <row r="40" spans="1:6">
      <c r="A40" s="182"/>
      <c r="B40" s="61" t="s">
        <v>110</v>
      </c>
      <c r="C40" s="52">
        <v>20000</v>
      </c>
      <c r="D40" s="7"/>
      <c r="E40" s="8">
        <f t="shared" si="0"/>
        <v>0</v>
      </c>
      <c r="F40" s="10"/>
    </row>
    <row r="41" spans="1:6">
      <c r="A41" s="182"/>
      <c r="B41" s="59" t="s">
        <v>111</v>
      </c>
      <c r="C41" s="52">
        <v>20000</v>
      </c>
      <c r="D41" s="7"/>
      <c r="E41" s="8">
        <f t="shared" si="0"/>
        <v>0</v>
      </c>
      <c r="F41" s="10" t="s">
        <v>194</v>
      </c>
    </row>
    <row r="42" spans="1:6">
      <c r="A42" s="182"/>
      <c r="B42" s="61" t="s">
        <v>112</v>
      </c>
      <c r="C42" s="52">
        <v>20000</v>
      </c>
      <c r="D42" s="7"/>
      <c r="E42" s="8">
        <f t="shared" si="0"/>
        <v>0</v>
      </c>
      <c r="F42" s="10"/>
    </row>
    <row r="43" spans="1:6">
      <c r="A43" s="182"/>
      <c r="B43" s="61" t="s">
        <v>113</v>
      </c>
      <c r="C43" s="52">
        <v>20000</v>
      </c>
      <c r="D43" s="7"/>
      <c r="E43" s="8">
        <f t="shared" si="0"/>
        <v>0</v>
      </c>
      <c r="F43" s="10"/>
    </row>
    <row r="44" spans="1:6">
      <c r="A44" s="182"/>
      <c r="B44" s="61" t="s">
        <v>114</v>
      </c>
      <c r="C44" s="52">
        <v>20000</v>
      </c>
      <c r="D44" s="7"/>
      <c r="E44" s="8">
        <f t="shared" si="0"/>
        <v>0</v>
      </c>
      <c r="F44" s="10"/>
    </row>
    <row r="45" spans="1:6">
      <c r="A45" s="182"/>
      <c r="B45" s="61" t="s">
        <v>115</v>
      </c>
      <c r="C45" s="52">
        <v>20000</v>
      </c>
      <c r="D45" s="7"/>
      <c r="E45" s="8">
        <f t="shared" si="0"/>
        <v>0</v>
      </c>
      <c r="F45" s="10"/>
    </row>
    <row r="46" spans="1:6">
      <c r="A46" s="182"/>
      <c r="B46" s="61" t="s">
        <v>116</v>
      </c>
      <c r="C46" s="52">
        <v>20000</v>
      </c>
      <c r="D46" s="7"/>
      <c r="E46" s="8">
        <f t="shared" si="0"/>
        <v>0</v>
      </c>
      <c r="F46" s="10"/>
    </row>
    <row r="47" spans="1:6">
      <c r="A47" s="182"/>
      <c r="B47" s="61" t="s">
        <v>117</v>
      </c>
      <c r="C47" s="52">
        <v>20000</v>
      </c>
      <c r="D47" s="7"/>
      <c r="E47" s="8">
        <f t="shared" si="0"/>
        <v>0</v>
      </c>
      <c r="F47" s="10"/>
    </row>
    <row r="48" spans="1:6">
      <c r="A48" s="182"/>
      <c r="B48" s="61" t="s">
        <v>118</v>
      </c>
      <c r="C48" s="52">
        <v>20000</v>
      </c>
      <c r="D48" s="7"/>
      <c r="E48" s="8">
        <f t="shared" si="0"/>
        <v>0</v>
      </c>
      <c r="F48" s="10"/>
    </row>
    <row r="49" spans="1:6">
      <c r="A49" s="182"/>
      <c r="B49" s="61" t="s">
        <v>119</v>
      </c>
      <c r="C49" s="52">
        <v>20000</v>
      </c>
      <c r="D49" s="7"/>
      <c r="E49" s="8">
        <f t="shared" si="0"/>
        <v>0</v>
      </c>
      <c r="F49" s="10"/>
    </row>
    <row r="50" spans="1:6">
      <c r="A50" s="182"/>
      <c r="B50" s="61" t="s">
        <v>120</v>
      </c>
      <c r="C50" s="52">
        <v>20000</v>
      </c>
      <c r="D50" s="7"/>
      <c r="E50" s="8">
        <f t="shared" si="0"/>
        <v>0</v>
      </c>
      <c r="F50" s="10"/>
    </row>
    <row r="51" spans="1:6">
      <c r="A51" s="182"/>
      <c r="B51" s="61" t="s">
        <v>121</v>
      </c>
      <c r="C51" s="52">
        <v>20000</v>
      </c>
      <c r="D51" s="7"/>
      <c r="E51" s="8">
        <f t="shared" si="0"/>
        <v>0</v>
      </c>
      <c r="F51" s="10"/>
    </row>
    <row r="52" spans="1:6">
      <c r="A52" s="182"/>
      <c r="B52" s="61" t="s">
        <v>122</v>
      </c>
      <c r="C52" s="52">
        <v>20000</v>
      </c>
      <c r="D52" s="7"/>
      <c r="E52" s="8">
        <f t="shared" si="0"/>
        <v>0</v>
      </c>
      <c r="F52" s="10"/>
    </row>
    <row r="53" spans="1:6">
      <c r="A53" s="182"/>
      <c r="B53" s="61" t="s">
        <v>123</v>
      </c>
      <c r="C53" s="52">
        <v>20000</v>
      </c>
      <c r="D53" s="7"/>
      <c r="E53" s="8">
        <f t="shared" si="0"/>
        <v>0</v>
      </c>
      <c r="F53" s="10"/>
    </row>
    <row r="54" spans="1:6">
      <c r="A54" s="182"/>
      <c r="B54" s="61" t="s">
        <v>124</v>
      </c>
      <c r="C54" s="52">
        <v>20000</v>
      </c>
      <c r="D54" s="7"/>
      <c r="E54" s="8">
        <f t="shared" si="0"/>
        <v>0</v>
      </c>
      <c r="F54" s="10"/>
    </row>
    <row r="55" spans="1:6">
      <c r="A55" s="182"/>
      <c r="B55" s="61" t="s">
        <v>125</v>
      </c>
      <c r="C55" s="52">
        <v>20000</v>
      </c>
      <c r="D55" s="7"/>
      <c r="E55" s="8">
        <f t="shared" si="0"/>
        <v>0</v>
      </c>
      <c r="F55" s="10"/>
    </row>
    <row r="56" spans="1:6">
      <c r="A56" s="182"/>
      <c r="B56" s="61" t="s">
        <v>126</v>
      </c>
      <c r="C56" s="52">
        <v>20000</v>
      </c>
      <c r="D56" s="7"/>
      <c r="E56" s="8">
        <f t="shared" si="0"/>
        <v>0</v>
      </c>
      <c r="F56" s="10"/>
    </row>
    <row r="57" spans="1:6">
      <c r="A57" s="182"/>
      <c r="B57" s="61" t="s">
        <v>127</v>
      </c>
      <c r="C57" s="52">
        <v>20000</v>
      </c>
      <c r="D57" s="7"/>
      <c r="E57" s="8">
        <f t="shared" si="0"/>
        <v>0</v>
      </c>
      <c r="F57" s="10"/>
    </row>
    <row r="58" spans="1:6">
      <c r="A58" s="182"/>
      <c r="B58" s="61" t="s">
        <v>128</v>
      </c>
      <c r="C58" s="52">
        <v>20000</v>
      </c>
      <c r="D58" s="7"/>
      <c r="E58" s="8">
        <f t="shared" si="0"/>
        <v>0</v>
      </c>
      <c r="F58" s="10"/>
    </row>
    <row r="59" spans="1:6">
      <c r="A59" s="182"/>
      <c r="B59" s="61" t="s">
        <v>129</v>
      </c>
      <c r="C59" s="52">
        <v>20000</v>
      </c>
      <c r="D59" s="7"/>
      <c r="E59" s="8">
        <f t="shared" si="0"/>
        <v>0</v>
      </c>
      <c r="F59" s="10"/>
    </row>
    <row r="60" spans="1:6">
      <c r="A60" s="182"/>
      <c r="B60" s="61" t="s">
        <v>130</v>
      </c>
      <c r="C60" s="52">
        <v>20000</v>
      </c>
      <c r="D60" s="7"/>
      <c r="E60" s="8">
        <f t="shared" si="0"/>
        <v>0</v>
      </c>
      <c r="F60" s="10"/>
    </row>
    <row r="61" spans="1:6">
      <c r="A61" s="182"/>
      <c r="B61" s="61" t="s">
        <v>131</v>
      </c>
      <c r="C61" s="52">
        <v>20000</v>
      </c>
      <c r="D61" s="7"/>
      <c r="E61" s="8">
        <f t="shared" si="0"/>
        <v>0</v>
      </c>
      <c r="F61" s="10"/>
    </row>
    <row r="62" spans="1:6">
      <c r="A62" s="182"/>
      <c r="B62" s="61" t="s">
        <v>132</v>
      </c>
      <c r="C62" s="52">
        <v>20000</v>
      </c>
      <c r="D62" s="7"/>
      <c r="E62" s="8">
        <f t="shared" si="0"/>
        <v>0</v>
      </c>
      <c r="F62" s="10"/>
    </row>
    <row r="63" spans="1:6">
      <c r="A63" s="182"/>
      <c r="B63" s="61" t="s">
        <v>133</v>
      </c>
      <c r="C63" s="52">
        <v>20000</v>
      </c>
      <c r="D63" s="7"/>
      <c r="E63" s="8">
        <f t="shared" si="0"/>
        <v>0</v>
      </c>
      <c r="F63" s="10"/>
    </row>
    <row r="64" spans="1:6">
      <c r="A64" s="182"/>
      <c r="B64" s="61" t="s">
        <v>134</v>
      </c>
      <c r="C64" s="52">
        <v>20000</v>
      </c>
      <c r="D64" s="7"/>
      <c r="E64" s="8">
        <f t="shared" si="0"/>
        <v>0</v>
      </c>
      <c r="F64" s="10"/>
    </row>
    <row r="65" spans="1:6">
      <c r="A65" s="182"/>
      <c r="B65" s="61" t="s">
        <v>135</v>
      </c>
      <c r="C65" s="52">
        <v>20000</v>
      </c>
      <c r="D65" s="7"/>
      <c r="E65" s="8">
        <f t="shared" si="0"/>
        <v>0</v>
      </c>
      <c r="F65" s="10"/>
    </row>
    <row r="66" spans="1:6">
      <c r="A66" s="182"/>
      <c r="B66" s="61" t="s">
        <v>136</v>
      </c>
      <c r="C66" s="52">
        <v>20000</v>
      </c>
      <c r="D66" s="7"/>
      <c r="E66" s="8">
        <f t="shared" si="0"/>
        <v>0</v>
      </c>
      <c r="F66" s="10"/>
    </row>
    <row r="67" spans="1:6">
      <c r="A67" s="182"/>
      <c r="B67" s="61" t="s">
        <v>137</v>
      </c>
      <c r="C67" s="52">
        <v>20000</v>
      </c>
      <c r="D67" s="7"/>
      <c r="E67" s="8">
        <f t="shared" si="0"/>
        <v>0</v>
      </c>
      <c r="F67" s="10"/>
    </row>
    <row r="68" spans="1:6">
      <c r="A68" s="182"/>
      <c r="B68" s="61" t="s">
        <v>138</v>
      </c>
      <c r="C68" s="52">
        <v>20000</v>
      </c>
      <c r="D68" s="7"/>
      <c r="E68" s="8">
        <f t="shared" si="0"/>
        <v>0</v>
      </c>
      <c r="F68" s="10"/>
    </row>
    <row r="69" spans="1:6">
      <c r="A69" s="182"/>
      <c r="B69" s="61" t="s">
        <v>139</v>
      </c>
      <c r="C69" s="52">
        <v>20000</v>
      </c>
      <c r="D69" s="7"/>
      <c r="E69" s="8">
        <f t="shared" ref="E69:E93" si="1">IF(D69=1,C69,0)</f>
        <v>0</v>
      </c>
      <c r="F69" s="10"/>
    </row>
    <row r="70" spans="1:6">
      <c r="A70" s="182"/>
      <c r="B70" s="61" t="s">
        <v>140</v>
      </c>
      <c r="C70" s="52">
        <v>20000</v>
      </c>
      <c r="D70" s="7"/>
      <c r="E70" s="8">
        <f t="shared" si="1"/>
        <v>0</v>
      </c>
      <c r="F70" s="10"/>
    </row>
    <row r="71" spans="1:6">
      <c r="A71" s="182"/>
      <c r="B71" s="61" t="s">
        <v>141</v>
      </c>
      <c r="C71" s="52">
        <v>20000</v>
      </c>
      <c r="D71" s="7"/>
      <c r="E71" s="8">
        <f t="shared" si="1"/>
        <v>0</v>
      </c>
      <c r="F71" s="10"/>
    </row>
    <row r="72" spans="1:6">
      <c r="A72" s="182"/>
      <c r="B72" s="61" t="s">
        <v>142</v>
      </c>
      <c r="C72" s="52">
        <v>20000</v>
      </c>
      <c r="D72" s="7"/>
      <c r="E72" s="8">
        <f t="shared" si="1"/>
        <v>0</v>
      </c>
      <c r="F72" s="10"/>
    </row>
    <row r="73" spans="1:6">
      <c r="A73" s="182"/>
      <c r="B73" s="61" t="s">
        <v>143</v>
      </c>
      <c r="C73" s="52">
        <v>20000</v>
      </c>
      <c r="D73" s="7"/>
      <c r="E73" s="8">
        <f t="shared" si="1"/>
        <v>0</v>
      </c>
      <c r="F73" s="10"/>
    </row>
    <row r="74" spans="1:6">
      <c r="A74" s="182"/>
      <c r="B74" s="61" t="s">
        <v>144</v>
      </c>
      <c r="C74" s="52">
        <v>20000</v>
      </c>
      <c r="D74" s="7"/>
      <c r="E74" s="8">
        <f t="shared" si="1"/>
        <v>0</v>
      </c>
      <c r="F74" s="10"/>
    </row>
    <row r="75" spans="1:6">
      <c r="A75" s="182"/>
      <c r="B75" s="61" t="s">
        <v>145</v>
      </c>
      <c r="C75" s="52">
        <v>20000</v>
      </c>
      <c r="D75" s="7"/>
      <c r="E75" s="8">
        <f t="shared" si="1"/>
        <v>0</v>
      </c>
      <c r="F75" s="10"/>
    </row>
    <row r="76" spans="1:6">
      <c r="A76" s="182"/>
      <c r="B76" s="61" t="s">
        <v>146</v>
      </c>
      <c r="C76" s="52">
        <v>20000</v>
      </c>
      <c r="D76" s="7"/>
      <c r="E76" s="8">
        <f t="shared" si="1"/>
        <v>0</v>
      </c>
      <c r="F76" s="10"/>
    </row>
    <row r="77" spans="1:6">
      <c r="A77" s="182"/>
      <c r="B77" s="61" t="s">
        <v>147</v>
      </c>
      <c r="C77" s="52">
        <v>20000</v>
      </c>
      <c r="D77" s="7"/>
      <c r="E77" s="8">
        <f t="shared" si="1"/>
        <v>0</v>
      </c>
      <c r="F77" s="10"/>
    </row>
    <row r="78" spans="1:6">
      <c r="A78" s="182"/>
      <c r="B78" s="61" t="s">
        <v>148</v>
      </c>
      <c r="C78" s="52">
        <v>20000</v>
      </c>
      <c r="D78" s="7"/>
      <c r="E78" s="8">
        <f t="shared" si="1"/>
        <v>0</v>
      </c>
      <c r="F78" s="10"/>
    </row>
    <row r="79" spans="1:6">
      <c r="A79" s="182"/>
      <c r="B79" s="61" t="s">
        <v>149</v>
      </c>
      <c r="C79" s="52">
        <v>20000</v>
      </c>
      <c r="D79" s="7"/>
      <c r="E79" s="8">
        <f t="shared" si="1"/>
        <v>0</v>
      </c>
      <c r="F79" s="10"/>
    </row>
    <row r="80" spans="1:6">
      <c r="A80" s="182"/>
      <c r="B80" s="61" t="s">
        <v>150</v>
      </c>
      <c r="C80" s="52">
        <v>20000</v>
      </c>
      <c r="D80" s="7"/>
      <c r="E80" s="8">
        <f t="shared" si="1"/>
        <v>0</v>
      </c>
      <c r="F80" s="10"/>
    </row>
    <row r="81" spans="1:6">
      <c r="A81" s="182"/>
      <c r="B81" s="61" t="s">
        <v>151</v>
      </c>
      <c r="C81" s="52">
        <v>20000</v>
      </c>
      <c r="D81" s="7"/>
      <c r="E81" s="8">
        <f t="shared" si="1"/>
        <v>0</v>
      </c>
      <c r="F81" s="10"/>
    </row>
    <row r="82" spans="1:6">
      <c r="A82" s="182"/>
      <c r="B82" s="61" t="s">
        <v>152</v>
      </c>
      <c r="C82" s="52">
        <v>20000</v>
      </c>
      <c r="D82" s="7"/>
      <c r="E82" s="8">
        <f t="shared" si="1"/>
        <v>0</v>
      </c>
      <c r="F82" s="10"/>
    </row>
    <row r="83" spans="1:6">
      <c r="A83" s="182"/>
      <c r="B83" s="61" t="s">
        <v>153</v>
      </c>
      <c r="C83" s="52">
        <v>20000</v>
      </c>
      <c r="D83" s="7"/>
      <c r="E83" s="8">
        <f t="shared" si="1"/>
        <v>0</v>
      </c>
      <c r="F83" s="10"/>
    </row>
    <row r="84" spans="1:6">
      <c r="A84" s="182"/>
      <c r="B84" s="61" t="s">
        <v>154</v>
      </c>
      <c r="C84" s="52">
        <v>20000</v>
      </c>
      <c r="D84" s="7"/>
      <c r="E84" s="8">
        <f t="shared" si="1"/>
        <v>0</v>
      </c>
      <c r="F84" s="10"/>
    </row>
    <row r="85" spans="1:6">
      <c r="A85" s="182"/>
      <c r="B85" s="61" t="s">
        <v>155</v>
      </c>
      <c r="C85" s="52">
        <v>20000</v>
      </c>
      <c r="D85" s="7"/>
      <c r="E85" s="8">
        <f t="shared" si="1"/>
        <v>0</v>
      </c>
      <c r="F85" s="10"/>
    </row>
    <row r="86" spans="1:6">
      <c r="A86" s="182"/>
      <c r="B86" s="61" t="s">
        <v>156</v>
      </c>
      <c r="C86" s="52">
        <v>20000</v>
      </c>
      <c r="D86" s="7"/>
      <c r="E86" s="8">
        <f t="shared" si="1"/>
        <v>0</v>
      </c>
      <c r="F86" s="10"/>
    </row>
    <row r="87" spans="1:6">
      <c r="A87" s="182"/>
      <c r="B87" s="61" t="s">
        <v>157</v>
      </c>
      <c r="C87" s="52">
        <v>20000</v>
      </c>
      <c r="D87" s="7"/>
      <c r="E87" s="8">
        <f t="shared" si="1"/>
        <v>0</v>
      </c>
      <c r="F87" s="10"/>
    </row>
    <row r="88" spans="1:6">
      <c r="A88" s="182"/>
      <c r="B88" s="61" t="s">
        <v>158</v>
      </c>
      <c r="C88" s="52">
        <v>20000</v>
      </c>
      <c r="D88" s="7"/>
      <c r="E88" s="8">
        <f t="shared" si="1"/>
        <v>0</v>
      </c>
      <c r="F88" s="10"/>
    </row>
    <row r="89" spans="1:6">
      <c r="A89" s="182"/>
      <c r="B89" s="61" t="s">
        <v>159</v>
      </c>
      <c r="C89" s="52">
        <v>20000</v>
      </c>
      <c r="D89" s="7"/>
      <c r="E89" s="8">
        <f t="shared" si="1"/>
        <v>0</v>
      </c>
      <c r="F89" s="10"/>
    </row>
    <row r="90" spans="1:6">
      <c r="A90" s="182"/>
      <c r="B90" s="61" t="s">
        <v>160</v>
      </c>
      <c r="C90" s="52">
        <v>20000</v>
      </c>
      <c r="D90" s="7"/>
      <c r="E90" s="8">
        <f t="shared" si="1"/>
        <v>0</v>
      </c>
      <c r="F90" s="10"/>
    </row>
    <row r="91" spans="1:6">
      <c r="A91" s="182"/>
      <c r="B91" s="61" t="s">
        <v>161</v>
      </c>
      <c r="C91" s="52">
        <v>20000</v>
      </c>
      <c r="D91" s="7"/>
      <c r="E91" s="8">
        <f t="shared" si="1"/>
        <v>0</v>
      </c>
      <c r="F91" s="10"/>
    </row>
    <row r="92" spans="1:6">
      <c r="A92" s="182"/>
      <c r="B92" s="61" t="s">
        <v>162</v>
      </c>
      <c r="C92" s="52">
        <v>20000</v>
      </c>
      <c r="D92" s="7"/>
      <c r="E92" s="8">
        <f t="shared" si="1"/>
        <v>0</v>
      </c>
      <c r="F92" s="10"/>
    </row>
    <row r="93" spans="1:6">
      <c r="A93" s="182"/>
      <c r="B93" s="61" t="s">
        <v>163</v>
      </c>
      <c r="C93" s="52">
        <v>20000</v>
      </c>
      <c r="D93" s="7"/>
      <c r="E93" s="8">
        <f t="shared" si="1"/>
        <v>0</v>
      </c>
      <c r="F93" s="10"/>
    </row>
    <row r="94" spans="1:6">
      <c r="A94" s="11"/>
      <c r="B94" s="11"/>
      <c r="C94" s="62"/>
      <c r="D94" s="11"/>
    </row>
    <row r="95" spans="1:6" ht="90" customHeight="1" thickBot="1">
      <c r="A95" s="63" t="s">
        <v>164</v>
      </c>
      <c r="B95" s="183" t="s">
        <v>167</v>
      </c>
      <c r="C95" s="183"/>
      <c r="D95" s="183"/>
      <c r="E95" s="183"/>
      <c r="F95" s="184"/>
    </row>
    <row r="96" spans="1:6">
      <c r="A96" s="11"/>
      <c r="B96" s="11"/>
      <c r="C96" s="62"/>
      <c r="D96" s="11"/>
    </row>
    <row r="97" spans="1:4">
      <c r="A97" s="11"/>
      <c r="B97" s="11"/>
      <c r="C97" s="62"/>
      <c r="D97" s="11"/>
    </row>
    <row r="98" spans="1:4">
      <c r="A98" s="11"/>
      <c r="B98" s="11"/>
      <c r="C98" s="62"/>
      <c r="D98" s="11"/>
    </row>
    <row r="99" spans="1:4">
      <c r="A99" s="11"/>
      <c r="B99" s="11"/>
      <c r="C99" s="62"/>
      <c r="D99" s="11"/>
    </row>
    <row r="100" spans="1:4">
      <c r="A100" s="11"/>
      <c r="B100" s="11"/>
      <c r="C100" s="62"/>
      <c r="D100" s="11"/>
    </row>
    <row r="101" spans="1:4">
      <c r="A101" s="11"/>
      <c r="B101" s="11"/>
      <c r="C101" s="62"/>
      <c r="D101" s="11"/>
    </row>
    <row r="102" spans="1:4">
      <c r="A102" s="11"/>
      <c r="B102" s="11"/>
      <c r="C102" s="62"/>
      <c r="D102" s="11"/>
    </row>
    <row r="103" spans="1:4">
      <c r="A103" s="11"/>
      <c r="B103" s="11"/>
      <c r="C103" s="62"/>
      <c r="D103" s="11"/>
    </row>
    <row r="104" spans="1:4">
      <c r="A104" s="11"/>
      <c r="B104" s="11"/>
      <c r="C104" s="62"/>
      <c r="D104" s="11"/>
    </row>
    <row r="105" spans="1:4">
      <c r="A105" s="11"/>
      <c r="B105" s="11"/>
      <c r="C105" s="62"/>
      <c r="D105" s="11"/>
    </row>
    <row r="106" spans="1:4">
      <c r="A106" s="11"/>
      <c r="B106" s="11"/>
      <c r="C106" s="62"/>
      <c r="D106" s="11"/>
    </row>
    <row r="107" spans="1:4">
      <c r="A107" s="11"/>
      <c r="B107" s="11"/>
      <c r="C107" s="62"/>
      <c r="D107" s="11"/>
    </row>
    <row r="108" spans="1:4">
      <c r="A108" s="11"/>
      <c r="B108" s="11"/>
      <c r="C108" s="62"/>
      <c r="D108" s="11"/>
    </row>
    <row r="109" spans="1:4">
      <c r="A109" s="11"/>
      <c r="B109" s="11"/>
      <c r="C109" s="62"/>
      <c r="D109" s="11"/>
    </row>
    <row r="110" spans="1:4">
      <c r="A110" s="11"/>
      <c r="B110" s="11"/>
      <c r="C110" s="62"/>
      <c r="D110" s="11"/>
    </row>
    <row r="111" spans="1:4">
      <c r="A111" s="11"/>
      <c r="B111" s="11"/>
      <c r="C111" s="62"/>
      <c r="D111" s="11"/>
    </row>
    <row r="112" spans="1:4">
      <c r="A112" s="11"/>
      <c r="B112" s="11"/>
      <c r="C112" s="62"/>
      <c r="D112" s="11"/>
    </row>
    <row r="113" spans="1:4">
      <c r="A113" s="11"/>
      <c r="B113" s="11"/>
      <c r="C113" s="62"/>
      <c r="D113" s="11"/>
    </row>
    <row r="114" spans="1:4">
      <c r="A114" s="11"/>
      <c r="B114" s="11"/>
      <c r="C114" s="62"/>
      <c r="D114" s="11"/>
    </row>
    <row r="115" spans="1:4">
      <c r="A115" s="11"/>
      <c r="B115" s="11"/>
      <c r="C115" s="62"/>
      <c r="D115" s="11"/>
    </row>
    <row r="116" spans="1:4">
      <c r="A116" s="11"/>
      <c r="B116" s="11"/>
      <c r="C116" s="62"/>
      <c r="D116" s="11"/>
    </row>
    <row r="117" spans="1:4">
      <c r="A117" s="11"/>
      <c r="B117" s="11"/>
      <c r="C117" s="62"/>
      <c r="D117" s="11"/>
    </row>
    <row r="118" spans="1:4">
      <c r="A118" s="11"/>
      <c r="B118" s="11"/>
      <c r="C118" s="62"/>
      <c r="D118" s="11"/>
    </row>
    <row r="119" spans="1:4">
      <c r="A119" s="11"/>
      <c r="B119" s="11"/>
      <c r="C119" s="62"/>
      <c r="D119" s="11"/>
    </row>
    <row r="120" spans="1:4">
      <c r="A120" s="11"/>
      <c r="B120" s="11"/>
      <c r="C120" s="62"/>
      <c r="D120" s="11"/>
    </row>
    <row r="121" spans="1:4">
      <c r="A121" s="11"/>
      <c r="B121" s="11"/>
      <c r="C121" s="62"/>
      <c r="D121" s="11"/>
    </row>
    <row r="122" spans="1:4">
      <c r="A122" s="11"/>
      <c r="B122" s="11"/>
      <c r="C122" s="12"/>
      <c r="D122" s="11"/>
    </row>
    <row r="123" spans="1:4">
      <c r="A123" s="11"/>
      <c r="B123" s="11"/>
      <c r="C123" s="12"/>
      <c r="D123" s="11"/>
    </row>
    <row r="124" spans="1:4">
      <c r="A124" s="11"/>
      <c r="B124" s="11"/>
      <c r="C124" s="12"/>
      <c r="D124" s="11"/>
    </row>
    <row r="125" spans="1:4">
      <c r="C125" s="13"/>
    </row>
    <row r="126" spans="1:4">
      <c r="C126" s="13"/>
    </row>
    <row r="127" spans="1:4">
      <c r="C127" s="13"/>
    </row>
    <row r="128" spans="1:4">
      <c r="C128" s="13"/>
    </row>
    <row r="129" spans="3:3">
      <c r="C129" s="13"/>
    </row>
    <row r="130" spans="3:3">
      <c r="C130" s="13"/>
    </row>
    <row r="131" spans="3:3">
      <c r="C131" s="13"/>
    </row>
    <row r="132" spans="3:3">
      <c r="C132" s="13"/>
    </row>
    <row r="133" spans="3:3">
      <c r="C133" s="13"/>
    </row>
    <row r="134" spans="3:3">
      <c r="C134" s="13"/>
    </row>
    <row r="135" spans="3:3">
      <c r="C135" s="13"/>
    </row>
    <row r="136" spans="3:3">
      <c r="C136" s="13"/>
    </row>
    <row r="137" spans="3:3">
      <c r="C137" s="13"/>
    </row>
    <row r="138" spans="3:3">
      <c r="C138" s="13"/>
    </row>
    <row r="139" spans="3:3">
      <c r="C139" s="13"/>
    </row>
    <row r="140" spans="3:3">
      <c r="C140" s="13"/>
    </row>
    <row r="141" spans="3:3">
      <c r="C141" s="13"/>
    </row>
    <row r="142" spans="3:3">
      <c r="C142" s="13"/>
    </row>
    <row r="143" spans="3:3">
      <c r="C143" s="13"/>
    </row>
    <row r="144" spans="3:3">
      <c r="C144" s="13"/>
    </row>
    <row r="145" spans="3:3">
      <c r="C145" s="13"/>
    </row>
    <row r="146" spans="3:3">
      <c r="C146" s="13"/>
    </row>
    <row r="147" spans="3:3">
      <c r="C147" s="13"/>
    </row>
    <row r="148" spans="3:3">
      <c r="C148" s="13"/>
    </row>
    <row r="149" spans="3:3">
      <c r="C149" s="13"/>
    </row>
    <row r="150" spans="3:3">
      <c r="C150" s="13"/>
    </row>
    <row r="151" spans="3:3">
      <c r="C151" s="13"/>
    </row>
    <row r="152" spans="3:3">
      <c r="C152" s="13"/>
    </row>
    <row r="153" spans="3:3">
      <c r="C153" s="13"/>
    </row>
    <row r="154" spans="3:3">
      <c r="C154" s="13"/>
    </row>
    <row r="155" spans="3:3">
      <c r="C155" s="13"/>
    </row>
    <row r="156" spans="3:3">
      <c r="C156" s="13"/>
    </row>
    <row r="157" spans="3:3">
      <c r="C157" s="13"/>
    </row>
    <row r="158" spans="3:3">
      <c r="C158" s="13"/>
    </row>
    <row r="159" spans="3:3">
      <c r="C159" s="13"/>
    </row>
    <row r="160" spans="3:3">
      <c r="C160" s="13"/>
    </row>
    <row r="161" spans="3:3">
      <c r="C161" s="13"/>
    </row>
    <row r="162" spans="3:3">
      <c r="C162" s="13"/>
    </row>
    <row r="163" spans="3:3">
      <c r="C163" s="13"/>
    </row>
    <row r="164" spans="3:3">
      <c r="C164" s="13"/>
    </row>
    <row r="165" spans="3:3">
      <c r="C165" s="13"/>
    </row>
    <row r="166" spans="3:3">
      <c r="C166" s="13"/>
    </row>
    <row r="167" spans="3:3">
      <c r="C167" s="13"/>
    </row>
    <row r="168" spans="3:3">
      <c r="C168" s="13"/>
    </row>
    <row r="169" spans="3:3">
      <c r="C169" s="13"/>
    </row>
    <row r="170" spans="3:3">
      <c r="C170" s="13"/>
    </row>
    <row r="171" spans="3:3">
      <c r="C171" s="13"/>
    </row>
    <row r="172" spans="3:3">
      <c r="C172" s="13"/>
    </row>
    <row r="173" spans="3:3">
      <c r="C173" s="13"/>
    </row>
    <row r="174" spans="3:3">
      <c r="C174" s="13"/>
    </row>
    <row r="175" spans="3:3">
      <c r="C175" s="13"/>
    </row>
    <row r="176" spans="3:3">
      <c r="C176" s="13"/>
    </row>
    <row r="177" spans="3:3">
      <c r="C177" s="13"/>
    </row>
    <row r="178" spans="3:3">
      <c r="C178" s="13"/>
    </row>
    <row r="179" spans="3:3">
      <c r="C179" s="13"/>
    </row>
    <row r="180" spans="3:3">
      <c r="C180" s="13"/>
    </row>
    <row r="181" spans="3:3">
      <c r="C181" s="13"/>
    </row>
    <row r="182" spans="3:3">
      <c r="C182" s="13"/>
    </row>
    <row r="183" spans="3:3">
      <c r="C183" s="13"/>
    </row>
    <row r="184" spans="3:3">
      <c r="C184" s="13"/>
    </row>
    <row r="185" spans="3:3">
      <c r="C185" s="13"/>
    </row>
    <row r="186" spans="3:3">
      <c r="C186" s="13"/>
    </row>
    <row r="187" spans="3:3">
      <c r="C187" s="13"/>
    </row>
    <row r="188" spans="3:3">
      <c r="C188" s="13"/>
    </row>
    <row r="189" spans="3:3">
      <c r="C189" s="13"/>
    </row>
    <row r="190" spans="3:3">
      <c r="C190" s="13"/>
    </row>
    <row r="191" spans="3:3">
      <c r="C191" s="13"/>
    </row>
    <row r="192" spans="3:3">
      <c r="C192" s="13"/>
    </row>
    <row r="193" spans="3:3">
      <c r="C193" s="13"/>
    </row>
    <row r="194" spans="3:3">
      <c r="C194" s="13"/>
    </row>
    <row r="195" spans="3:3">
      <c r="C195" s="13"/>
    </row>
    <row r="196" spans="3:3">
      <c r="C196" s="13"/>
    </row>
    <row r="197" spans="3:3">
      <c r="C197" s="13"/>
    </row>
  </sheetData>
  <mergeCells count="3">
    <mergeCell ref="A2:F2"/>
    <mergeCell ref="A4:A93"/>
    <mergeCell ref="B95:F95"/>
  </mergeCells>
  <phoneticPr fontId="34" type="noConversion"/>
  <dataValidations count="1">
    <dataValidation type="list" allowBlank="1" showInputMessage="1" showErrorMessage="1" sqref="D4:D93 D65523:D65551 D131059:D131087 D196595:D196623 D262131:D262159 D327667:D327695 D393203:D393231 D458739:D458767 D524275:D524303 D589811:D589839 D655347:D655375 D720883:D720911 D786419:D786447 D851955:D851983 D917491:D917519 D983027:D983055 IZ4:IZ27 IZ65523:IZ65551 IZ131059:IZ131087 IZ196595:IZ196623 IZ262131:IZ262159 IZ327667:IZ327695 IZ393203:IZ393231 IZ458739:IZ458767 IZ524275:IZ524303 IZ589811:IZ589839 IZ655347:IZ655375 IZ720883:IZ720911 IZ786419:IZ786447 IZ851955:IZ851983 IZ917491:IZ917519 IZ983027:IZ983055 SV4:SV27 SV65523:SV65551 SV131059:SV131087 SV196595:SV196623 SV262131:SV262159 SV327667:SV327695 SV393203:SV393231 SV458739:SV458767 SV524275:SV524303 SV589811:SV589839 SV655347:SV655375 SV720883:SV720911 SV786419:SV786447 SV851955:SV851983 SV917491:SV917519 SV983027:SV983055 ACR4:ACR27 ACR65523:ACR65551 ACR131059:ACR131087 ACR196595:ACR196623 ACR262131:ACR262159 ACR327667:ACR327695 ACR393203:ACR393231 ACR458739:ACR458767 ACR524275:ACR524303 ACR589811:ACR589839 ACR655347:ACR655375 ACR720883:ACR720911 ACR786419:ACR786447 ACR851955:ACR851983 ACR917491:ACR917519 ACR983027:ACR983055 AMN4:AMN27 AMN65523:AMN65551 AMN131059:AMN131087 AMN196595:AMN196623 AMN262131:AMN262159 AMN327667:AMN327695 AMN393203:AMN393231 AMN458739:AMN458767 AMN524275:AMN524303 AMN589811:AMN589839 AMN655347:AMN655375 AMN720883:AMN720911 AMN786419:AMN786447 AMN851955:AMN851983 AMN917491:AMN917519 AMN983027:AMN983055 AWJ4:AWJ27 AWJ65523:AWJ65551 AWJ131059:AWJ131087 AWJ196595:AWJ196623 AWJ262131:AWJ262159 AWJ327667:AWJ327695 AWJ393203:AWJ393231 AWJ458739:AWJ458767 AWJ524275:AWJ524303 AWJ589811:AWJ589839 AWJ655347:AWJ655375 AWJ720883:AWJ720911 AWJ786419:AWJ786447 AWJ851955:AWJ851983 AWJ917491:AWJ917519 AWJ983027:AWJ983055 BGF4:BGF27 BGF65523:BGF65551 BGF131059:BGF131087 BGF196595:BGF196623 BGF262131:BGF262159 BGF327667:BGF327695 BGF393203:BGF393231 BGF458739:BGF458767 BGF524275:BGF524303 BGF589811:BGF589839 BGF655347:BGF655375 BGF720883:BGF720911 BGF786419:BGF786447 BGF851955:BGF851983 BGF917491:BGF917519 BGF983027:BGF983055 BQB4:BQB27 BQB65523:BQB65551 BQB131059:BQB131087 BQB196595:BQB196623 BQB262131:BQB262159 BQB327667:BQB327695 BQB393203:BQB393231 BQB458739:BQB458767 BQB524275:BQB524303 BQB589811:BQB589839 BQB655347:BQB655375 BQB720883:BQB720911 BQB786419:BQB786447 BQB851955:BQB851983 BQB917491:BQB917519 BQB983027:BQB983055 BZX4:BZX27 BZX65523:BZX65551 BZX131059:BZX131087 BZX196595:BZX196623 BZX262131:BZX262159 BZX327667:BZX327695 BZX393203:BZX393231 BZX458739:BZX458767 BZX524275:BZX524303 BZX589811:BZX589839 BZX655347:BZX655375 BZX720883:BZX720911 BZX786419:BZX786447 BZX851955:BZX851983 BZX917491:BZX917519 BZX983027:BZX983055 CJT4:CJT27 CJT65523:CJT65551 CJT131059:CJT131087 CJT196595:CJT196623 CJT262131:CJT262159 CJT327667:CJT327695 CJT393203:CJT393231 CJT458739:CJT458767 CJT524275:CJT524303 CJT589811:CJT589839 CJT655347:CJT655375 CJT720883:CJT720911 CJT786419:CJT786447 CJT851955:CJT851983 CJT917491:CJT917519 CJT983027:CJT983055 CTP4:CTP27 CTP65523:CTP65551 CTP131059:CTP131087 CTP196595:CTP196623 CTP262131:CTP262159 CTP327667:CTP327695 CTP393203:CTP393231 CTP458739:CTP458767 CTP524275:CTP524303 CTP589811:CTP589839 CTP655347:CTP655375 CTP720883:CTP720911 CTP786419:CTP786447 CTP851955:CTP851983 CTP917491:CTP917519 CTP983027:CTP983055 DDL4:DDL27 DDL65523:DDL65551 DDL131059:DDL131087 DDL196595:DDL196623 DDL262131:DDL262159 DDL327667:DDL327695 DDL393203:DDL393231 DDL458739:DDL458767 DDL524275:DDL524303 DDL589811:DDL589839 DDL655347:DDL655375 DDL720883:DDL720911 DDL786419:DDL786447 DDL851955:DDL851983 DDL917491:DDL917519 DDL983027:DDL983055 DNH4:DNH27 DNH65523:DNH65551 DNH131059:DNH131087 DNH196595:DNH196623 DNH262131:DNH262159 DNH327667:DNH327695 DNH393203:DNH393231 DNH458739:DNH458767 DNH524275:DNH524303 DNH589811:DNH589839 DNH655347:DNH655375 DNH720883:DNH720911 DNH786419:DNH786447 DNH851955:DNH851983 DNH917491:DNH917519 DNH983027:DNH983055 DXD4:DXD27 DXD65523:DXD65551 DXD131059:DXD131087 DXD196595:DXD196623 DXD262131:DXD262159 DXD327667:DXD327695 DXD393203:DXD393231 DXD458739:DXD458767 DXD524275:DXD524303 DXD589811:DXD589839 DXD655347:DXD655375 DXD720883:DXD720911 DXD786419:DXD786447 DXD851955:DXD851983 DXD917491:DXD917519 DXD983027:DXD983055 EGZ4:EGZ27 EGZ65523:EGZ65551 EGZ131059:EGZ131087 EGZ196595:EGZ196623 EGZ262131:EGZ262159 EGZ327667:EGZ327695 EGZ393203:EGZ393231 EGZ458739:EGZ458767 EGZ524275:EGZ524303 EGZ589811:EGZ589839 EGZ655347:EGZ655375 EGZ720883:EGZ720911 EGZ786419:EGZ786447 EGZ851955:EGZ851983 EGZ917491:EGZ917519 EGZ983027:EGZ983055 EQV4:EQV27 EQV65523:EQV65551 EQV131059:EQV131087 EQV196595:EQV196623 EQV262131:EQV262159 EQV327667:EQV327695 EQV393203:EQV393231 EQV458739:EQV458767 EQV524275:EQV524303 EQV589811:EQV589839 EQV655347:EQV655375 EQV720883:EQV720911 EQV786419:EQV786447 EQV851955:EQV851983 EQV917491:EQV917519 EQV983027:EQV983055 FAR4:FAR27 FAR65523:FAR65551 FAR131059:FAR131087 FAR196595:FAR196623 FAR262131:FAR262159 FAR327667:FAR327695 FAR393203:FAR393231 FAR458739:FAR458767 FAR524275:FAR524303 FAR589811:FAR589839 FAR655347:FAR655375 FAR720883:FAR720911 FAR786419:FAR786447 FAR851955:FAR851983 FAR917491:FAR917519 FAR983027:FAR983055 FKN4:FKN27 FKN65523:FKN65551 FKN131059:FKN131087 FKN196595:FKN196623 FKN262131:FKN262159 FKN327667:FKN327695 FKN393203:FKN393231 FKN458739:FKN458767 FKN524275:FKN524303 FKN589811:FKN589839 FKN655347:FKN655375 FKN720883:FKN720911 FKN786419:FKN786447 FKN851955:FKN851983 FKN917491:FKN917519 FKN983027:FKN983055 FUJ4:FUJ27 FUJ65523:FUJ65551 FUJ131059:FUJ131087 FUJ196595:FUJ196623 FUJ262131:FUJ262159 FUJ327667:FUJ327695 FUJ393203:FUJ393231 FUJ458739:FUJ458767 FUJ524275:FUJ524303 FUJ589811:FUJ589839 FUJ655347:FUJ655375 FUJ720883:FUJ720911 FUJ786419:FUJ786447 FUJ851955:FUJ851983 FUJ917491:FUJ917519 FUJ983027:FUJ983055 GEF4:GEF27 GEF65523:GEF65551 GEF131059:GEF131087 GEF196595:GEF196623 GEF262131:GEF262159 GEF327667:GEF327695 GEF393203:GEF393231 GEF458739:GEF458767 GEF524275:GEF524303 GEF589811:GEF589839 GEF655347:GEF655375 GEF720883:GEF720911 GEF786419:GEF786447 GEF851955:GEF851983 GEF917491:GEF917519 GEF983027:GEF983055 GOB4:GOB27 GOB65523:GOB65551 GOB131059:GOB131087 GOB196595:GOB196623 GOB262131:GOB262159 GOB327667:GOB327695 GOB393203:GOB393231 GOB458739:GOB458767 GOB524275:GOB524303 GOB589811:GOB589839 GOB655347:GOB655375 GOB720883:GOB720911 GOB786419:GOB786447 GOB851955:GOB851983 GOB917491:GOB917519 GOB983027:GOB983055 GXX4:GXX27 GXX65523:GXX65551 GXX131059:GXX131087 GXX196595:GXX196623 GXX262131:GXX262159 GXX327667:GXX327695 GXX393203:GXX393231 GXX458739:GXX458767 GXX524275:GXX524303 GXX589811:GXX589839 GXX655347:GXX655375 GXX720883:GXX720911 GXX786419:GXX786447 GXX851955:GXX851983 GXX917491:GXX917519 GXX983027:GXX983055 HHT4:HHT27 HHT65523:HHT65551 HHT131059:HHT131087 HHT196595:HHT196623 HHT262131:HHT262159 HHT327667:HHT327695 HHT393203:HHT393231 HHT458739:HHT458767 HHT524275:HHT524303 HHT589811:HHT589839 HHT655347:HHT655375 HHT720883:HHT720911 HHT786419:HHT786447 HHT851955:HHT851983 HHT917491:HHT917519 HHT983027:HHT983055 HRP4:HRP27 HRP65523:HRP65551 HRP131059:HRP131087 HRP196595:HRP196623 HRP262131:HRP262159 HRP327667:HRP327695 HRP393203:HRP393231 HRP458739:HRP458767 HRP524275:HRP524303 HRP589811:HRP589839 HRP655347:HRP655375 HRP720883:HRP720911 HRP786419:HRP786447 HRP851955:HRP851983 HRP917491:HRP917519 HRP983027:HRP983055 IBL4:IBL27 IBL65523:IBL65551 IBL131059:IBL131087 IBL196595:IBL196623 IBL262131:IBL262159 IBL327667:IBL327695 IBL393203:IBL393231 IBL458739:IBL458767 IBL524275:IBL524303 IBL589811:IBL589839 IBL655347:IBL655375 IBL720883:IBL720911 IBL786419:IBL786447 IBL851955:IBL851983 IBL917491:IBL917519 IBL983027:IBL983055 ILH4:ILH27 ILH65523:ILH65551 ILH131059:ILH131087 ILH196595:ILH196623 ILH262131:ILH262159 ILH327667:ILH327695 ILH393203:ILH393231 ILH458739:ILH458767 ILH524275:ILH524303 ILH589811:ILH589839 ILH655347:ILH655375 ILH720883:ILH720911 ILH786419:ILH786447 ILH851955:ILH851983 ILH917491:ILH917519 ILH983027:ILH983055 IVD4:IVD27 IVD65523:IVD65551 IVD131059:IVD131087 IVD196595:IVD196623 IVD262131:IVD262159 IVD327667:IVD327695 IVD393203:IVD393231 IVD458739:IVD458767 IVD524275:IVD524303 IVD589811:IVD589839 IVD655347:IVD655375 IVD720883:IVD720911 IVD786419:IVD786447 IVD851955:IVD851983 IVD917491:IVD917519 IVD983027:IVD983055 JEZ4:JEZ27 JEZ65523:JEZ65551 JEZ131059:JEZ131087 JEZ196595:JEZ196623 JEZ262131:JEZ262159 JEZ327667:JEZ327695 JEZ393203:JEZ393231 JEZ458739:JEZ458767 JEZ524275:JEZ524303 JEZ589811:JEZ589839 JEZ655347:JEZ655375 JEZ720883:JEZ720911 JEZ786419:JEZ786447 JEZ851955:JEZ851983 JEZ917491:JEZ917519 JEZ983027:JEZ983055 JOV4:JOV27 JOV65523:JOV65551 JOV131059:JOV131087 JOV196595:JOV196623 JOV262131:JOV262159 JOV327667:JOV327695 JOV393203:JOV393231 JOV458739:JOV458767 JOV524275:JOV524303 JOV589811:JOV589839 JOV655347:JOV655375 JOV720883:JOV720911 JOV786419:JOV786447 JOV851955:JOV851983 JOV917491:JOV917519 JOV983027:JOV983055 JYR4:JYR27 JYR65523:JYR65551 JYR131059:JYR131087 JYR196595:JYR196623 JYR262131:JYR262159 JYR327667:JYR327695 JYR393203:JYR393231 JYR458739:JYR458767 JYR524275:JYR524303 JYR589811:JYR589839 JYR655347:JYR655375 JYR720883:JYR720911 JYR786419:JYR786447 JYR851955:JYR851983 JYR917491:JYR917519 JYR983027:JYR983055 KIN4:KIN27 KIN65523:KIN65551 KIN131059:KIN131087 KIN196595:KIN196623 KIN262131:KIN262159 KIN327667:KIN327695 KIN393203:KIN393231 KIN458739:KIN458767 KIN524275:KIN524303 KIN589811:KIN589839 KIN655347:KIN655375 KIN720883:KIN720911 KIN786419:KIN786447 KIN851955:KIN851983 KIN917491:KIN917519 KIN983027:KIN983055 KSJ4:KSJ27 KSJ65523:KSJ65551 KSJ131059:KSJ131087 KSJ196595:KSJ196623 KSJ262131:KSJ262159 KSJ327667:KSJ327695 KSJ393203:KSJ393231 KSJ458739:KSJ458767 KSJ524275:KSJ524303 KSJ589811:KSJ589839 KSJ655347:KSJ655375 KSJ720883:KSJ720911 KSJ786419:KSJ786447 KSJ851955:KSJ851983 KSJ917491:KSJ917519 KSJ983027:KSJ983055 LCF4:LCF27 LCF65523:LCF65551 LCF131059:LCF131087 LCF196595:LCF196623 LCF262131:LCF262159 LCF327667:LCF327695 LCF393203:LCF393231 LCF458739:LCF458767 LCF524275:LCF524303 LCF589811:LCF589839 LCF655347:LCF655375 LCF720883:LCF720911 LCF786419:LCF786447 LCF851955:LCF851983 LCF917491:LCF917519 LCF983027:LCF983055 LMB4:LMB27 LMB65523:LMB65551 LMB131059:LMB131087 LMB196595:LMB196623 LMB262131:LMB262159 LMB327667:LMB327695 LMB393203:LMB393231 LMB458739:LMB458767 LMB524275:LMB524303 LMB589811:LMB589839 LMB655347:LMB655375 LMB720883:LMB720911 LMB786419:LMB786447 LMB851955:LMB851983 LMB917491:LMB917519 LMB983027:LMB983055 LVX4:LVX27 LVX65523:LVX65551 LVX131059:LVX131087 LVX196595:LVX196623 LVX262131:LVX262159 LVX327667:LVX327695 LVX393203:LVX393231 LVX458739:LVX458767 LVX524275:LVX524303 LVX589811:LVX589839 LVX655347:LVX655375 LVX720883:LVX720911 LVX786419:LVX786447 LVX851955:LVX851983 LVX917491:LVX917519 LVX983027:LVX983055 MFT4:MFT27 MFT65523:MFT65551 MFT131059:MFT131087 MFT196595:MFT196623 MFT262131:MFT262159 MFT327667:MFT327695 MFT393203:MFT393231 MFT458739:MFT458767 MFT524275:MFT524303 MFT589811:MFT589839 MFT655347:MFT655375 MFT720883:MFT720911 MFT786419:MFT786447 MFT851955:MFT851983 MFT917491:MFT917519 MFT983027:MFT983055 MPP4:MPP27 MPP65523:MPP65551 MPP131059:MPP131087 MPP196595:MPP196623 MPP262131:MPP262159 MPP327667:MPP327695 MPP393203:MPP393231 MPP458739:MPP458767 MPP524275:MPP524303 MPP589811:MPP589839 MPP655347:MPP655375 MPP720883:MPP720911 MPP786419:MPP786447 MPP851955:MPP851983 MPP917491:MPP917519 MPP983027:MPP983055 MZL4:MZL27 MZL65523:MZL65551 MZL131059:MZL131087 MZL196595:MZL196623 MZL262131:MZL262159 MZL327667:MZL327695 MZL393203:MZL393231 MZL458739:MZL458767 MZL524275:MZL524303 MZL589811:MZL589839 MZL655347:MZL655375 MZL720883:MZL720911 MZL786419:MZL786447 MZL851955:MZL851983 MZL917491:MZL917519 MZL983027:MZL983055 NJH4:NJH27 NJH65523:NJH65551 NJH131059:NJH131087 NJH196595:NJH196623 NJH262131:NJH262159 NJH327667:NJH327695 NJH393203:NJH393231 NJH458739:NJH458767 NJH524275:NJH524303 NJH589811:NJH589839 NJH655347:NJH655375 NJH720883:NJH720911 NJH786419:NJH786447 NJH851955:NJH851983 NJH917491:NJH917519 NJH983027:NJH983055 NTD4:NTD27 NTD65523:NTD65551 NTD131059:NTD131087 NTD196595:NTD196623 NTD262131:NTD262159 NTD327667:NTD327695 NTD393203:NTD393231 NTD458739:NTD458767 NTD524275:NTD524303 NTD589811:NTD589839 NTD655347:NTD655375 NTD720883:NTD720911 NTD786419:NTD786447 NTD851955:NTD851983 NTD917491:NTD917519 NTD983027:NTD983055 OCZ4:OCZ27 OCZ65523:OCZ65551 OCZ131059:OCZ131087 OCZ196595:OCZ196623 OCZ262131:OCZ262159 OCZ327667:OCZ327695 OCZ393203:OCZ393231 OCZ458739:OCZ458767 OCZ524275:OCZ524303 OCZ589811:OCZ589839 OCZ655347:OCZ655375 OCZ720883:OCZ720911 OCZ786419:OCZ786447 OCZ851955:OCZ851983 OCZ917491:OCZ917519 OCZ983027:OCZ983055 OMV4:OMV27 OMV65523:OMV65551 OMV131059:OMV131087 OMV196595:OMV196623 OMV262131:OMV262159 OMV327667:OMV327695 OMV393203:OMV393231 OMV458739:OMV458767 OMV524275:OMV524303 OMV589811:OMV589839 OMV655347:OMV655375 OMV720883:OMV720911 OMV786419:OMV786447 OMV851955:OMV851983 OMV917491:OMV917519 OMV983027:OMV983055 OWR4:OWR27 OWR65523:OWR65551 OWR131059:OWR131087 OWR196595:OWR196623 OWR262131:OWR262159 OWR327667:OWR327695 OWR393203:OWR393231 OWR458739:OWR458767 OWR524275:OWR524303 OWR589811:OWR589839 OWR655347:OWR655375 OWR720883:OWR720911 OWR786419:OWR786447 OWR851955:OWR851983 OWR917491:OWR917519 OWR983027:OWR983055 PGN4:PGN27 PGN65523:PGN65551 PGN131059:PGN131087 PGN196595:PGN196623 PGN262131:PGN262159 PGN327667:PGN327695 PGN393203:PGN393231 PGN458739:PGN458767 PGN524275:PGN524303 PGN589811:PGN589839 PGN655347:PGN655375 PGN720883:PGN720911 PGN786419:PGN786447 PGN851955:PGN851983 PGN917491:PGN917519 PGN983027:PGN983055 PQJ4:PQJ27 PQJ65523:PQJ65551 PQJ131059:PQJ131087 PQJ196595:PQJ196623 PQJ262131:PQJ262159 PQJ327667:PQJ327695 PQJ393203:PQJ393231 PQJ458739:PQJ458767 PQJ524275:PQJ524303 PQJ589811:PQJ589839 PQJ655347:PQJ655375 PQJ720883:PQJ720911 PQJ786419:PQJ786447 PQJ851955:PQJ851983 PQJ917491:PQJ917519 PQJ983027:PQJ983055 QAF4:QAF27 QAF65523:QAF65551 QAF131059:QAF131087 QAF196595:QAF196623 QAF262131:QAF262159 QAF327667:QAF327695 QAF393203:QAF393231 QAF458739:QAF458767 QAF524275:QAF524303 QAF589811:QAF589839 QAF655347:QAF655375 QAF720883:QAF720911 QAF786419:QAF786447 QAF851955:QAF851983 QAF917491:QAF917519 QAF983027:QAF983055 QKB4:QKB27 QKB65523:QKB65551 QKB131059:QKB131087 QKB196595:QKB196623 QKB262131:QKB262159 QKB327667:QKB327695 QKB393203:QKB393231 QKB458739:QKB458767 QKB524275:QKB524303 QKB589811:QKB589839 QKB655347:QKB655375 QKB720883:QKB720911 QKB786419:QKB786447 QKB851955:QKB851983 QKB917491:QKB917519 QKB983027:QKB983055 QTX4:QTX27 QTX65523:QTX65551 QTX131059:QTX131087 QTX196595:QTX196623 QTX262131:QTX262159 QTX327667:QTX327695 QTX393203:QTX393231 QTX458739:QTX458767 QTX524275:QTX524303 QTX589811:QTX589839 QTX655347:QTX655375 QTX720883:QTX720911 QTX786419:QTX786447 QTX851955:QTX851983 QTX917491:QTX917519 QTX983027:QTX983055 RDT4:RDT27 RDT65523:RDT65551 RDT131059:RDT131087 RDT196595:RDT196623 RDT262131:RDT262159 RDT327667:RDT327695 RDT393203:RDT393231 RDT458739:RDT458767 RDT524275:RDT524303 RDT589811:RDT589839 RDT655347:RDT655375 RDT720883:RDT720911 RDT786419:RDT786447 RDT851955:RDT851983 RDT917491:RDT917519 RDT983027:RDT983055 RNP4:RNP27 RNP65523:RNP65551 RNP131059:RNP131087 RNP196595:RNP196623 RNP262131:RNP262159 RNP327667:RNP327695 RNP393203:RNP393231 RNP458739:RNP458767 RNP524275:RNP524303 RNP589811:RNP589839 RNP655347:RNP655375 RNP720883:RNP720911 RNP786419:RNP786447 RNP851955:RNP851983 RNP917491:RNP917519 RNP983027:RNP983055 RXL4:RXL27 RXL65523:RXL65551 RXL131059:RXL131087 RXL196595:RXL196623 RXL262131:RXL262159 RXL327667:RXL327695 RXL393203:RXL393231 RXL458739:RXL458767 RXL524275:RXL524303 RXL589811:RXL589839 RXL655347:RXL655375 RXL720883:RXL720911 RXL786419:RXL786447 RXL851955:RXL851983 RXL917491:RXL917519 RXL983027:RXL983055 SHH4:SHH27 SHH65523:SHH65551 SHH131059:SHH131087 SHH196595:SHH196623 SHH262131:SHH262159 SHH327667:SHH327695 SHH393203:SHH393231 SHH458739:SHH458767 SHH524275:SHH524303 SHH589811:SHH589839 SHH655347:SHH655375 SHH720883:SHH720911 SHH786419:SHH786447 SHH851955:SHH851983 SHH917491:SHH917519 SHH983027:SHH983055 SRD4:SRD27 SRD65523:SRD65551 SRD131059:SRD131087 SRD196595:SRD196623 SRD262131:SRD262159 SRD327667:SRD327695 SRD393203:SRD393231 SRD458739:SRD458767 SRD524275:SRD524303 SRD589811:SRD589839 SRD655347:SRD655375 SRD720883:SRD720911 SRD786419:SRD786447 SRD851955:SRD851983 SRD917491:SRD917519 SRD983027:SRD983055 TAZ4:TAZ27 TAZ65523:TAZ65551 TAZ131059:TAZ131087 TAZ196595:TAZ196623 TAZ262131:TAZ262159 TAZ327667:TAZ327695 TAZ393203:TAZ393231 TAZ458739:TAZ458767 TAZ524275:TAZ524303 TAZ589811:TAZ589839 TAZ655347:TAZ655375 TAZ720883:TAZ720911 TAZ786419:TAZ786447 TAZ851955:TAZ851983 TAZ917491:TAZ917519 TAZ983027:TAZ983055 TKV4:TKV27 TKV65523:TKV65551 TKV131059:TKV131087 TKV196595:TKV196623 TKV262131:TKV262159 TKV327667:TKV327695 TKV393203:TKV393231 TKV458739:TKV458767 TKV524275:TKV524303 TKV589811:TKV589839 TKV655347:TKV655375 TKV720883:TKV720911 TKV786419:TKV786447 TKV851955:TKV851983 TKV917491:TKV917519 TKV983027:TKV983055 TUR4:TUR27 TUR65523:TUR65551 TUR131059:TUR131087 TUR196595:TUR196623 TUR262131:TUR262159 TUR327667:TUR327695 TUR393203:TUR393231 TUR458739:TUR458767 TUR524275:TUR524303 TUR589811:TUR589839 TUR655347:TUR655375 TUR720883:TUR720911 TUR786419:TUR786447 TUR851955:TUR851983 TUR917491:TUR917519 TUR983027:TUR983055 UEN4:UEN27 UEN65523:UEN65551 UEN131059:UEN131087 UEN196595:UEN196623 UEN262131:UEN262159 UEN327667:UEN327695 UEN393203:UEN393231 UEN458739:UEN458767 UEN524275:UEN524303 UEN589811:UEN589839 UEN655347:UEN655375 UEN720883:UEN720911 UEN786419:UEN786447 UEN851955:UEN851983 UEN917491:UEN917519 UEN983027:UEN983055 UOJ4:UOJ27 UOJ65523:UOJ65551 UOJ131059:UOJ131087 UOJ196595:UOJ196623 UOJ262131:UOJ262159 UOJ327667:UOJ327695 UOJ393203:UOJ393231 UOJ458739:UOJ458767 UOJ524275:UOJ524303 UOJ589811:UOJ589839 UOJ655347:UOJ655375 UOJ720883:UOJ720911 UOJ786419:UOJ786447 UOJ851955:UOJ851983 UOJ917491:UOJ917519 UOJ983027:UOJ983055 UYF4:UYF27 UYF65523:UYF65551 UYF131059:UYF131087 UYF196595:UYF196623 UYF262131:UYF262159 UYF327667:UYF327695 UYF393203:UYF393231 UYF458739:UYF458767 UYF524275:UYF524303 UYF589811:UYF589839 UYF655347:UYF655375 UYF720883:UYF720911 UYF786419:UYF786447 UYF851955:UYF851983 UYF917491:UYF917519 UYF983027:UYF983055 VIB4:VIB27 VIB65523:VIB65551 VIB131059:VIB131087 VIB196595:VIB196623 VIB262131:VIB262159 VIB327667:VIB327695 VIB393203:VIB393231 VIB458739:VIB458767 VIB524275:VIB524303 VIB589811:VIB589839 VIB655347:VIB655375 VIB720883:VIB720911 VIB786419:VIB786447 VIB851955:VIB851983 VIB917491:VIB917519 VIB983027:VIB983055 VRX4:VRX27 VRX65523:VRX65551 VRX131059:VRX131087 VRX196595:VRX196623 VRX262131:VRX262159 VRX327667:VRX327695 VRX393203:VRX393231 VRX458739:VRX458767 VRX524275:VRX524303 VRX589811:VRX589839 VRX655347:VRX655375 VRX720883:VRX720911 VRX786419:VRX786447 VRX851955:VRX851983 VRX917491:VRX917519 VRX983027:VRX983055 WBT4:WBT27 WBT65523:WBT65551 WBT131059:WBT131087 WBT196595:WBT196623 WBT262131:WBT262159 WBT327667:WBT327695 WBT393203:WBT393231 WBT458739:WBT458767 WBT524275:WBT524303 WBT589811:WBT589839 WBT655347:WBT655375 WBT720883:WBT720911 WBT786419:WBT786447 WBT851955:WBT851983 WBT917491:WBT917519 WBT983027:WBT983055 WLP4:WLP27 WLP65523:WLP65551 WLP131059:WLP131087 WLP196595:WLP196623 WLP262131:WLP262159 WLP327667:WLP327695 WLP393203:WLP393231 WLP458739:WLP458767 WLP524275:WLP524303 WLP589811:WLP589839 WLP655347:WLP655375 WLP720883:WLP720911 WLP786419:WLP786447 WLP851955:WLP851983 WLP917491:WLP917519 WLP983027:WLP983055 WVL4:WVL27 WVL65523:WVL65551 WVL131059:WVL131087 WVL196595:WVL196623 WVL262131:WVL262159 WVL327667:WVL327695 WVL393203:WVL393231 WVL458739:WVL458767 WVL524275:WVL524303 WVL589811:WVL589839 WVL655347:WVL655375 WVL720883:WVL720911 WVL786419:WVL786447 WVL851955:WVL851983 WVL917491:WVL917519 WVL983027:WVL983055">
      <formula1>"1"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G3" sqref="G3"/>
    </sheetView>
  </sheetViews>
  <sheetFormatPr defaultColWidth="8.875" defaultRowHeight="14.25"/>
  <cols>
    <col min="1" max="1" width="27.625" style="112" customWidth="1"/>
    <col min="2" max="2" width="16" style="112" customWidth="1"/>
    <col min="3" max="3" width="34.625" style="112" customWidth="1"/>
    <col min="4" max="4" width="24.375" style="112" customWidth="1"/>
    <col min="5" max="16384" width="8.875" style="112"/>
  </cols>
  <sheetData>
    <row r="1" spans="1:4" ht="60.75" customHeight="1" thickBot="1">
      <c r="A1" s="185" t="s">
        <v>360</v>
      </c>
      <c r="B1" s="185"/>
      <c r="C1" s="185"/>
      <c r="D1" s="185"/>
    </row>
    <row r="2" spans="1:4" ht="39.75" customHeight="1" thickBot="1">
      <c r="A2" s="113" t="s">
        <v>338</v>
      </c>
      <c r="B2" s="114" t="s">
        <v>1</v>
      </c>
      <c r="C2" s="114" t="s">
        <v>340</v>
      </c>
      <c r="D2" s="114" t="s">
        <v>341</v>
      </c>
    </row>
    <row r="3" spans="1:4" ht="118.5" customHeight="1">
      <c r="A3" s="115"/>
      <c r="B3" s="116" t="s">
        <v>342</v>
      </c>
      <c r="C3" s="117" t="s">
        <v>343</v>
      </c>
      <c r="D3" s="118" t="s">
        <v>339</v>
      </c>
    </row>
    <row r="4" spans="1:4" ht="156.75" customHeight="1">
      <c r="A4" s="115"/>
      <c r="B4" s="116" t="s">
        <v>344</v>
      </c>
      <c r="C4" s="117" t="s">
        <v>345</v>
      </c>
      <c r="D4" s="118" t="s">
        <v>339</v>
      </c>
    </row>
    <row r="5" spans="1:4" ht="159" customHeight="1">
      <c r="A5" s="115"/>
      <c r="B5" s="116" t="s">
        <v>346</v>
      </c>
      <c r="C5" s="117" t="s">
        <v>345</v>
      </c>
      <c r="D5" s="118" t="s">
        <v>339</v>
      </c>
    </row>
    <row r="6" spans="1:4" ht="135.75" customHeight="1">
      <c r="A6" s="115"/>
      <c r="B6" s="116" t="s">
        <v>347</v>
      </c>
      <c r="C6" s="117" t="s">
        <v>348</v>
      </c>
      <c r="D6" s="118" t="s">
        <v>339</v>
      </c>
    </row>
    <row r="7" spans="1:4" ht="76.5">
      <c r="A7" s="119"/>
      <c r="B7" s="116" t="s">
        <v>349</v>
      </c>
      <c r="C7" s="117" t="s">
        <v>350</v>
      </c>
      <c r="D7" s="120" t="s">
        <v>339</v>
      </c>
    </row>
    <row r="8" spans="1:4" ht="140.25">
      <c r="A8" s="119"/>
      <c r="B8" s="121" t="s">
        <v>351</v>
      </c>
      <c r="C8" s="117" t="s">
        <v>352</v>
      </c>
      <c r="D8" s="120" t="s">
        <v>339</v>
      </c>
    </row>
    <row r="9" spans="1:4" ht="102">
      <c r="A9" s="119"/>
      <c r="B9" s="116" t="s">
        <v>353</v>
      </c>
      <c r="C9" s="117" t="s">
        <v>354</v>
      </c>
      <c r="D9" s="120" t="s">
        <v>339</v>
      </c>
    </row>
    <row r="10" spans="1:4" ht="118.5" customHeight="1">
      <c r="A10" s="122"/>
      <c r="B10" s="116" t="s">
        <v>355</v>
      </c>
      <c r="C10" s="117" t="s">
        <v>356</v>
      </c>
      <c r="D10" s="120" t="s">
        <v>339</v>
      </c>
    </row>
    <row r="11" spans="1:4" ht="41.25" customHeight="1">
      <c r="A11" s="186" t="s">
        <v>357</v>
      </c>
      <c r="B11" s="187"/>
      <c r="C11" s="187"/>
      <c r="D11" s="187"/>
    </row>
  </sheetData>
  <mergeCells count="2">
    <mergeCell ref="A1:D1"/>
    <mergeCell ref="A11:D11"/>
  </mergeCells>
  <phoneticPr fontId="33" type="noConversion"/>
  <pageMargins left="0.7" right="0.7" top="0.75" bottom="0.75" header="0.3" footer="0.3"/>
  <pageSetup paperSize="0" orientation="portrait" horizontalDpi="0" verticalDpi="0" copies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zoomScale="120" zoomScaleNormal="120" zoomScalePageLayoutView="120" workbookViewId="0">
      <selection activeCell="A4" sqref="A4"/>
    </sheetView>
  </sheetViews>
  <sheetFormatPr defaultColWidth="8.875" defaultRowHeight="14.25"/>
  <cols>
    <col min="1" max="1" width="150.875" style="72" customWidth="1"/>
    <col min="2" max="16384" width="8.875" style="72"/>
  </cols>
  <sheetData>
    <row r="1" spans="1:1">
      <c r="A1" s="71" t="s">
        <v>188</v>
      </c>
    </row>
    <row r="2" spans="1:1" s="74" customFormat="1" ht="72">
      <c r="A2" s="125" t="s">
        <v>306</v>
      </c>
    </row>
    <row r="3" spans="1:1" s="75" customFormat="1">
      <c r="A3" s="71" t="s">
        <v>305</v>
      </c>
    </row>
    <row r="4" spans="1:1" s="75" customFormat="1" ht="49.5" customHeight="1">
      <c r="A4" s="73" t="s">
        <v>361</v>
      </c>
    </row>
    <row r="5" spans="1:1">
      <c r="A5" s="71" t="s">
        <v>189</v>
      </c>
    </row>
    <row r="6" spans="1:1" ht="24" customHeight="1">
      <c r="A6" s="76" t="s">
        <v>190</v>
      </c>
    </row>
    <row r="7" spans="1:1" ht="84">
      <c r="A7" s="73" t="s">
        <v>192</v>
      </c>
    </row>
    <row r="8" spans="1:1" ht="122.25" customHeight="1">
      <c r="A8" s="73" t="s">
        <v>191</v>
      </c>
    </row>
    <row r="9" spans="1:1" ht="15">
      <c r="A9" s="123" t="s">
        <v>358</v>
      </c>
    </row>
    <row r="10" spans="1:1" ht="42.75">
      <c r="A10" s="124" t="s">
        <v>359</v>
      </c>
    </row>
  </sheetData>
  <phoneticPr fontId="33" type="noConversion"/>
  <pageMargins left="0.69930555555555596" right="0.69930555555555596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U8Cloud软件模式全产品报价</vt:lpstr>
      <vt:lpstr>网银适配器报价</vt:lpstr>
      <vt:lpstr>条码适配PDA列表</vt:lpstr>
      <vt:lpstr>软件模式报价说明及示例</vt:lpstr>
    </vt:vector>
  </TitlesOfParts>
  <Company>ufida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</dc:creator>
  <cp:lastModifiedBy>zyx</cp:lastModifiedBy>
  <dcterms:created xsi:type="dcterms:W3CDTF">2009-10-18T13:50:00Z</dcterms:created>
  <dcterms:modified xsi:type="dcterms:W3CDTF">2018-07-18T09:44:07Z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2052-10.1.0.6156</vt:lpwstr>
  </property>
</Properties>
</file>